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Indicators/"/>
    </mc:Choice>
  </mc:AlternateContent>
  <xr:revisionPtr revIDLastSave="0" documentId="8_{09A57BF1-8C8C-4D74-BE59-7FEDDBFB45AF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Group 4" sheetId="1" r:id="rId1"/>
  </sheets>
  <definedNames>
    <definedName name="_xlnm.Print_Area" localSheetId="0">'Group 4'!$A$1:$H$69</definedName>
    <definedName name="_xlnm.Print_Titles" localSheetId="0">'Group 4'!$6:$8</definedName>
  </definedNames>
  <calcPr calcId="179017" calcMode="manual"/>
</workbook>
</file>

<file path=xl/calcChain.xml><?xml version="1.0" encoding="utf-8"?>
<calcChain xmlns="http://schemas.openxmlformats.org/spreadsheetml/2006/main">
  <c r="G60" i="1" l="1"/>
  <c r="G59" i="1"/>
  <c r="G62" i="1" s="1"/>
  <c r="G64" i="1" l="1"/>
  <c r="G66" i="1"/>
  <c r="G68" i="1"/>
  <c r="G63" i="1"/>
  <c r="G67" i="1"/>
  <c r="G65" i="1"/>
</calcChain>
</file>

<file path=xl/sharedStrings.xml><?xml version="1.0" encoding="utf-8"?>
<sst xmlns="http://schemas.openxmlformats.org/spreadsheetml/2006/main" count="198" uniqueCount="85">
  <si>
    <t>Argentina</t>
  </si>
  <si>
    <t>x</t>
  </si>
  <si>
    <t>---</t>
  </si>
  <si>
    <t>Belém</t>
  </si>
  <si>
    <t>Belo Horizonte</t>
  </si>
  <si>
    <t>Porto Alegre</t>
  </si>
  <si>
    <t>Recife</t>
  </si>
  <si>
    <t>Salvador</t>
  </si>
  <si>
    <t>Mexico</t>
  </si>
  <si>
    <t>Venezuela</t>
  </si>
  <si>
    <t>Chacao</t>
  </si>
  <si>
    <t xml:space="preserve">Definition: </t>
  </si>
  <si>
    <t>Country</t>
  </si>
  <si>
    <t>Fiscal Year</t>
  </si>
  <si>
    <t>Jurisdiction</t>
  </si>
  <si>
    <t>Type of Jurisdiction</t>
  </si>
  <si>
    <t>Observations</t>
  </si>
  <si>
    <t>Municipality</t>
  </si>
  <si>
    <t xml:space="preserve">Mean </t>
  </si>
  <si>
    <t>Median</t>
  </si>
  <si>
    <t>Standard deviation</t>
  </si>
  <si>
    <t>Coefficient of variation (%)</t>
  </si>
  <si>
    <t>Minimum</t>
  </si>
  <si>
    <t>Maximum</t>
  </si>
  <si>
    <t>Sample size</t>
  </si>
  <si>
    <t>Brazil</t>
  </si>
  <si>
    <t>Rio de Janeiro</t>
  </si>
  <si>
    <t>Córdoba</t>
  </si>
  <si>
    <t>Curitiba</t>
  </si>
  <si>
    <t>Governador Valadares</t>
  </si>
  <si>
    <t>São Paulo</t>
  </si>
  <si>
    <t>Costa Rica</t>
  </si>
  <si>
    <t>Escazú</t>
  </si>
  <si>
    <t>Buenos Aires</t>
  </si>
  <si>
    <t>La Matanza</t>
  </si>
  <si>
    <t>Mendoza</t>
  </si>
  <si>
    <t>Salta</t>
  </si>
  <si>
    <t>Tigre</t>
  </si>
  <si>
    <t>Carrillo</t>
  </si>
  <si>
    <t>Curridabat</t>
  </si>
  <si>
    <t>Moravia</t>
  </si>
  <si>
    <t>Barrancabermeja</t>
  </si>
  <si>
    <t>Cimitarra</t>
  </si>
  <si>
    <t>Cali</t>
  </si>
  <si>
    <t>Medellín</t>
  </si>
  <si>
    <t>Melgar</t>
  </si>
  <si>
    <t>Barranquilla</t>
  </si>
  <si>
    <t>Ambato</t>
  </si>
  <si>
    <t>Cayambe</t>
  </si>
  <si>
    <t>Loja</t>
  </si>
  <si>
    <t>Orellana</t>
  </si>
  <si>
    <t>Ecuador</t>
  </si>
  <si>
    <t>Colombia</t>
  </si>
  <si>
    <t>Hermosillo</t>
  </si>
  <si>
    <t>Alfenas</t>
  </si>
  <si>
    <t>Diadema</t>
  </si>
  <si>
    <t>Guarulhos</t>
  </si>
  <si>
    <t>Piracicaba</t>
  </si>
  <si>
    <t>Varginha</t>
  </si>
  <si>
    <t>Guaxupé</t>
  </si>
  <si>
    <t>Limeira</t>
  </si>
  <si>
    <t>Mauá</t>
  </si>
  <si>
    <t>Cerro Largo</t>
  </si>
  <si>
    <t>Maldonado</t>
  </si>
  <si>
    <t>Uruguay</t>
  </si>
  <si>
    <t>Source: Indicator calculated according to data provided by the respondent.</t>
  </si>
  <si>
    <t>Buenos Aires City (FD)</t>
  </si>
  <si>
    <t>Group 4 - Assessment Performance</t>
  </si>
  <si>
    <t>Assessment Performance</t>
  </si>
  <si>
    <t xml:space="preserve">Escazú, Costa Rica, 2010. </t>
  </si>
  <si>
    <t>Aracaju</t>
  </si>
  <si>
    <t>Criciúma</t>
  </si>
  <si>
    <t>Jaboatão dos Guararapes</t>
  </si>
  <si>
    <t>Joinville</t>
  </si>
  <si>
    <t>Brasília (FD)</t>
  </si>
  <si>
    <t>Chile</t>
  </si>
  <si>
    <t>Rosario</t>
  </si>
  <si>
    <t>Acapulco de Juárez</t>
  </si>
  <si>
    <t>Jaboatão dos Guararapes, Brazil, 2014.</t>
  </si>
  <si>
    <t>4.2 Average of assessed value (US$).</t>
  </si>
  <si>
    <t>Río Negro</t>
  </si>
  <si>
    <t>State / Province / Department</t>
  </si>
  <si>
    <t>Bogotá (CD)</t>
  </si>
  <si>
    <t>Urban and rural.</t>
  </si>
  <si>
    <t xml:space="preserve">Sum of assessed value, converted to US dollars (US$), divided by the number of properties recorded in the property cadastre.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</si>
</sst>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_);\(#,##0.000\)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8"/>
      <name val="Calibri"/>
      <family val="2"/>
      <charset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 applyAlignment="1"/>
    <xf numFmtId="0" fontId="5" fillId="0" borderId="0" xfId="0" applyFont="1" applyFill="1" applyAlignment="1"/>
    <xf numFmtId="0" fontId="5" fillId="0" borderId="1" xfId="2" applyFont="1" applyFill="1" applyBorder="1" applyAlignment="1">
      <alignment horizontal="center" vertical="top" wrapText="1"/>
    </xf>
    <xf numFmtId="0" fontId="5" fillId="4" borderId="1" xfId="0" quotePrefix="1" applyFont="1" applyFill="1" applyBorder="1" applyAlignment="1">
      <alignment vertical="top"/>
    </xf>
    <xf numFmtId="0" fontId="5" fillId="3" borderId="1" xfId="2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vertical="top"/>
    </xf>
    <xf numFmtId="0" fontId="5" fillId="0" borderId="0" xfId="0" applyFont="1"/>
    <xf numFmtId="0" fontId="0" fillId="0" borderId="0" xfId="0" applyAlignment="1">
      <alignment vertical="top"/>
    </xf>
    <xf numFmtId="0" fontId="3" fillId="3" borderId="1" xfId="2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vertical="top"/>
    </xf>
    <xf numFmtId="0" fontId="3" fillId="0" borderId="1" xfId="2" applyFont="1" applyFill="1" applyBorder="1" applyAlignment="1">
      <alignment horizontal="left" vertical="top" wrapText="1"/>
    </xf>
    <xf numFmtId="43" fontId="5" fillId="4" borderId="1" xfId="3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 wrapText="1"/>
    </xf>
    <xf numFmtId="43" fontId="3" fillId="4" borderId="1" xfId="3" applyFont="1" applyFill="1" applyBorder="1" applyAlignment="1">
      <alignment horizontal="center" vertical="top"/>
    </xf>
    <xf numFmtId="43" fontId="3" fillId="5" borderId="1" xfId="3" applyFont="1" applyFill="1" applyBorder="1" applyAlignment="1">
      <alignment horizontal="center"/>
    </xf>
    <xf numFmtId="0" fontId="3" fillId="5" borderId="1" xfId="0" quotePrefix="1" applyFont="1" applyFill="1" applyBorder="1"/>
    <xf numFmtId="43" fontId="3" fillId="5" borderId="1" xfId="3" applyFont="1" applyFill="1" applyBorder="1" applyAlignment="1">
      <alignment horizontal="center" wrapText="1"/>
    </xf>
    <xf numFmtId="0" fontId="3" fillId="5" borderId="1" xfId="0" applyFont="1" applyFill="1" applyBorder="1"/>
    <xf numFmtId="164" fontId="3" fillId="5" borderId="1" xfId="3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 vertical="top" wrapText="1"/>
    </xf>
    <xf numFmtId="1" fontId="3" fillId="0" borderId="4" xfId="1" applyNumberFormat="1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top" wrapText="1"/>
    </xf>
    <xf numFmtId="43" fontId="3" fillId="0" borderId="4" xfId="3" applyFont="1" applyFill="1" applyBorder="1" applyAlignment="1">
      <alignment horizontal="center" vertical="top"/>
    </xf>
    <xf numFmtId="0" fontId="3" fillId="0" borderId="4" xfId="0" quotePrefix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43" fontId="3" fillId="0" borderId="0" xfId="3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7" fontId="3" fillId="0" borderId="0" xfId="3" applyNumberFormat="1" applyFont="1" applyFill="1" applyBorder="1" applyAlignment="1">
      <alignment horizontal="center" vertical="top"/>
    </xf>
    <xf numFmtId="165" fontId="3" fillId="0" borderId="0" xfId="3" applyNumberFormat="1" applyFont="1" applyFill="1" applyBorder="1" applyAlignment="1">
      <alignment horizontal="center" vertical="top"/>
    </xf>
    <xf numFmtId="43" fontId="3" fillId="0" borderId="0" xfId="3" quotePrefix="1" applyFont="1" applyFill="1" applyBorder="1" applyAlignment="1">
      <alignment vertical="top"/>
    </xf>
    <xf numFmtId="43" fontId="3" fillId="0" borderId="0" xfId="3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2" fontId="9" fillId="0" borderId="0" xfId="0" applyNumberFormat="1" applyFont="1" applyFill="1" applyBorder="1" applyAlignment="1" applyProtection="1">
      <alignment vertical="top"/>
      <protection locked="0"/>
    </xf>
    <xf numFmtId="3" fontId="3" fillId="0" borderId="0" xfId="0" applyNumberFormat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3" fillId="0" borderId="4" xfId="2" quotePrefix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43" fontId="11" fillId="0" borderId="0" xfId="3" applyFont="1" applyFill="1" applyBorder="1" applyAlignment="1">
      <alignment horizontal="center" vertical="top"/>
    </xf>
    <xf numFmtId="0" fontId="3" fillId="3" borderId="4" xfId="2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wrapText="1"/>
    </xf>
    <xf numFmtId="1" fontId="3" fillId="3" borderId="4" xfId="1" applyNumberFormat="1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5" fillId="0" borderId="1" xfId="2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left" vertical="top" wrapText="1"/>
    </xf>
    <xf numFmtId="0" fontId="3" fillId="0" borderId="5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wrapText="1"/>
    </xf>
    <xf numFmtId="0" fontId="0" fillId="0" borderId="2" xfId="0" applyBorder="1" applyAlignment="1"/>
    <xf numFmtId="0" fontId="5" fillId="2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textRotation="90" wrapText="1"/>
    </xf>
    <xf numFmtId="0" fontId="2" fillId="2" borderId="1" xfId="2" applyFont="1" applyFill="1" applyBorder="1" applyAlignment="1">
      <alignment wrapText="1"/>
    </xf>
    <xf numFmtId="0" fontId="2" fillId="2" borderId="1" xfId="2" applyFont="1" applyFill="1" applyBorder="1" applyAlignment="1">
      <alignment horizontal="center" wrapText="1"/>
    </xf>
  </cellXfs>
  <cellStyles count="5">
    <cellStyle name="Comma" xfId="3" builtinId="3"/>
    <cellStyle name="Normal" xfId="0" builtinId="0"/>
    <cellStyle name="Normal_Plan1" xfId="1" xr:uid="{00000000-0005-0000-0000-000001000000}"/>
    <cellStyle name="Normal_Resumo" xfId="2" xr:uid="{00000000-0005-0000-0000-000002000000}"/>
    <cellStyle name="Separador de milhares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"/>
  <sheetViews>
    <sheetView tabSelected="1" view="pageBreakPreview" zoomScaleSheetLayoutView="100" workbookViewId="0">
      <pane ySplit="8" topLeftCell="A58" activePane="bottomLeft" state="frozen"/>
      <selection pane="bottomLeft" activeCell="A69" sqref="A69:H69"/>
    </sheetView>
  </sheetViews>
  <sheetFormatPr defaultRowHeight="12.75" x14ac:dyDescent="0.2"/>
  <cols>
    <col min="1" max="1" width="10.7109375" customWidth="1"/>
    <col min="2" max="2" width="20.7109375" customWidth="1"/>
    <col min="3" max="3" width="10.7109375" style="10" customWidth="1"/>
    <col min="4" max="5" width="6.7109375" customWidth="1"/>
    <col min="6" max="6" width="6.7109375" style="3" customWidth="1"/>
    <col min="7" max="8" width="20.7109375" customWidth="1"/>
  </cols>
  <sheetData>
    <row r="1" spans="1:9" ht="18" customHeight="1" x14ac:dyDescent="0.2">
      <c r="A1" s="69" t="s">
        <v>67</v>
      </c>
      <c r="B1" s="70"/>
      <c r="C1" s="70"/>
      <c r="D1" s="70"/>
      <c r="E1" s="70"/>
      <c r="F1" s="70"/>
      <c r="G1" s="70"/>
      <c r="H1" s="70"/>
    </row>
    <row r="2" spans="1:9" ht="11.1" customHeight="1" x14ac:dyDescent="0.2">
      <c r="A2" s="66"/>
      <c r="B2" s="66"/>
      <c r="C2" s="66"/>
      <c r="D2" s="66"/>
      <c r="E2" s="66"/>
      <c r="F2" s="66"/>
      <c r="G2" s="66"/>
      <c r="H2" s="66"/>
    </row>
    <row r="3" spans="1:9" s="1" customFormat="1" ht="18" customHeight="1" x14ac:dyDescent="0.2">
      <c r="A3" s="71" t="s">
        <v>79</v>
      </c>
      <c r="B3" s="71"/>
      <c r="C3" s="71"/>
      <c r="D3" s="71"/>
      <c r="E3" s="71"/>
      <c r="F3" s="71"/>
      <c r="G3" s="71"/>
      <c r="H3" s="70"/>
    </row>
    <row r="4" spans="1:9" s="1" customFormat="1" ht="18" customHeight="1" x14ac:dyDescent="0.2">
      <c r="A4" s="5" t="s">
        <v>11</v>
      </c>
      <c r="B4" s="59" t="s">
        <v>84</v>
      </c>
      <c r="C4" s="59"/>
      <c r="D4" s="59"/>
      <c r="E4" s="59"/>
      <c r="F4" s="59"/>
      <c r="G4" s="59"/>
      <c r="H4" s="59"/>
      <c r="I4" s="4"/>
    </row>
    <row r="5" spans="1:9" ht="11.1" customHeight="1" x14ac:dyDescent="0.2">
      <c r="A5" s="72"/>
      <c r="B5" s="72"/>
      <c r="C5" s="72"/>
      <c r="D5" s="72"/>
      <c r="E5" s="72"/>
      <c r="F5" s="72"/>
      <c r="G5" s="72"/>
      <c r="H5" s="72"/>
    </row>
    <row r="6" spans="1:9" s="2" customFormat="1" ht="20.100000000000001" customHeight="1" x14ac:dyDescent="0.2">
      <c r="A6" s="75" t="s">
        <v>12</v>
      </c>
      <c r="B6" s="76" t="s">
        <v>14</v>
      </c>
      <c r="C6" s="76" t="s">
        <v>13</v>
      </c>
      <c r="D6" s="76" t="s">
        <v>15</v>
      </c>
      <c r="E6" s="76"/>
      <c r="F6" s="76"/>
      <c r="G6" s="62" t="s">
        <v>68</v>
      </c>
      <c r="H6" s="62" t="s">
        <v>16</v>
      </c>
    </row>
    <row r="7" spans="1:9" s="2" customFormat="1" ht="12" customHeight="1" x14ac:dyDescent="0.2">
      <c r="A7" s="75"/>
      <c r="B7" s="76"/>
      <c r="C7" s="76"/>
      <c r="D7" s="74" t="s">
        <v>12</v>
      </c>
      <c r="E7" s="74" t="s">
        <v>81</v>
      </c>
      <c r="F7" s="74" t="s">
        <v>17</v>
      </c>
      <c r="G7" s="62"/>
      <c r="H7" s="73"/>
    </row>
    <row r="8" spans="1:9" s="2" customFormat="1" ht="44.1" customHeight="1" x14ac:dyDescent="0.2">
      <c r="A8" s="75"/>
      <c r="B8" s="76"/>
      <c r="C8" s="76"/>
      <c r="D8" s="74"/>
      <c r="E8" s="74"/>
      <c r="F8" s="74"/>
      <c r="G8" s="62"/>
      <c r="H8" s="73"/>
    </row>
    <row r="9" spans="1:9" s="11" customFormat="1" ht="18" customHeight="1" x14ac:dyDescent="0.2">
      <c r="A9" s="60" t="s">
        <v>0</v>
      </c>
      <c r="B9" s="15" t="s">
        <v>66</v>
      </c>
      <c r="C9" s="53">
        <v>2010</v>
      </c>
      <c r="D9" s="6"/>
      <c r="E9" s="6" t="s">
        <v>1</v>
      </c>
      <c r="F9" s="6" t="s">
        <v>1</v>
      </c>
      <c r="G9" s="16">
        <v>10728.217760722428</v>
      </c>
      <c r="H9" s="7" t="s">
        <v>2</v>
      </c>
    </row>
    <row r="10" spans="1:9" s="11" customFormat="1" ht="18" customHeight="1" x14ac:dyDescent="0.2">
      <c r="A10" s="60"/>
      <c r="B10" s="24" t="s">
        <v>33</v>
      </c>
      <c r="C10" s="53">
        <v>2011</v>
      </c>
      <c r="D10" s="6"/>
      <c r="E10" s="6" t="s">
        <v>1</v>
      </c>
      <c r="F10" s="6"/>
      <c r="G10" s="16">
        <v>21573.480115570102</v>
      </c>
      <c r="H10" s="7" t="s">
        <v>2</v>
      </c>
    </row>
    <row r="11" spans="1:9" s="11" customFormat="1" ht="18" customHeight="1" x14ac:dyDescent="0.2">
      <c r="A11" s="60"/>
      <c r="B11" s="24" t="s">
        <v>27</v>
      </c>
      <c r="C11" s="27">
        <v>2009</v>
      </c>
      <c r="D11" s="6"/>
      <c r="E11" s="17"/>
      <c r="F11" s="17" t="s">
        <v>1</v>
      </c>
      <c r="G11" s="16">
        <v>13897.76202146908</v>
      </c>
      <c r="H11" s="7" t="s">
        <v>2</v>
      </c>
    </row>
    <row r="12" spans="1:9" s="11" customFormat="1" ht="18" customHeight="1" x14ac:dyDescent="0.2">
      <c r="A12" s="60"/>
      <c r="B12" s="24" t="s">
        <v>27</v>
      </c>
      <c r="C12" s="53">
        <v>2011</v>
      </c>
      <c r="D12" s="8"/>
      <c r="E12" s="13" t="s">
        <v>1</v>
      </c>
      <c r="F12" s="13"/>
      <c r="G12" s="16">
        <v>52798.518905885241</v>
      </c>
      <c r="H12" s="7" t="s">
        <v>2</v>
      </c>
    </row>
    <row r="13" spans="1:9" s="11" customFormat="1" ht="18" customHeight="1" x14ac:dyDescent="0.2">
      <c r="A13" s="60"/>
      <c r="B13" s="24" t="s">
        <v>34</v>
      </c>
      <c r="C13" s="53">
        <v>2011</v>
      </c>
      <c r="D13" s="8"/>
      <c r="E13" s="8"/>
      <c r="F13" s="8" t="s">
        <v>1</v>
      </c>
      <c r="G13" s="16">
        <v>15019.864928372697</v>
      </c>
      <c r="H13" s="7" t="s">
        <v>2</v>
      </c>
    </row>
    <row r="14" spans="1:9" s="11" customFormat="1" ht="18" customHeight="1" x14ac:dyDescent="0.2">
      <c r="A14" s="60"/>
      <c r="B14" s="24" t="s">
        <v>35</v>
      </c>
      <c r="C14" s="53">
        <v>2011</v>
      </c>
      <c r="D14" s="8"/>
      <c r="E14" s="8" t="s">
        <v>1</v>
      </c>
      <c r="F14" s="8"/>
      <c r="G14" s="16">
        <v>7104.7557483220971</v>
      </c>
      <c r="H14" s="7" t="s">
        <v>2</v>
      </c>
    </row>
    <row r="15" spans="1:9" s="11" customFormat="1" ht="18" customHeight="1" x14ac:dyDescent="0.2">
      <c r="A15" s="60"/>
      <c r="B15" s="25" t="s">
        <v>80</v>
      </c>
      <c r="C15" s="26">
        <v>2011</v>
      </c>
      <c r="D15" s="8"/>
      <c r="E15" s="8" t="s">
        <v>1</v>
      </c>
      <c r="F15" s="8"/>
      <c r="G15" s="16">
        <v>17548.023211079166</v>
      </c>
      <c r="H15" s="7" t="s">
        <v>2</v>
      </c>
    </row>
    <row r="16" spans="1:9" s="11" customFormat="1" ht="18" customHeight="1" x14ac:dyDescent="0.2">
      <c r="A16" s="60"/>
      <c r="B16" s="25" t="s">
        <v>76</v>
      </c>
      <c r="C16" s="26">
        <v>2011</v>
      </c>
      <c r="D16" s="8"/>
      <c r="E16" s="8"/>
      <c r="F16" s="8" t="s">
        <v>1</v>
      </c>
      <c r="G16" s="16">
        <v>19977.525583869214</v>
      </c>
      <c r="H16" s="7" t="s">
        <v>2</v>
      </c>
    </row>
    <row r="17" spans="1:25" s="11" customFormat="1" ht="18" customHeight="1" x14ac:dyDescent="0.2">
      <c r="A17" s="60"/>
      <c r="B17" s="24" t="s">
        <v>36</v>
      </c>
      <c r="C17" s="26">
        <v>2011</v>
      </c>
      <c r="D17" s="8"/>
      <c r="E17" s="8" t="s">
        <v>1</v>
      </c>
      <c r="F17" s="8"/>
      <c r="G17" s="16">
        <v>34297.152155024145</v>
      </c>
      <c r="H17" s="7" t="s">
        <v>2</v>
      </c>
    </row>
    <row r="18" spans="1:25" s="11" customFormat="1" ht="18" customHeight="1" x14ac:dyDescent="0.2">
      <c r="A18" s="60"/>
      <c r="B18" s="24" t="s">
        <v>37</v>
      </c>
      <c r="C18" s="26">
        <v>2011</v>
      </c>
      <c r="D18" s="8"/>
      <c r="E18" s="8"/>
      <c r="F18" s="8" t="s">
        <v>1</v>
      </c>
      <c r="G18" s="16">
        <v>45946.147391773615</v>
      </c>
      <c r="H18" s="7" t="s">
        <v>2</v>
      </c>
    </row>
    <row r="19" spans="1:25" s="30" customFormat="1" ht="18" customHeight="1" x14ac:dyDescent="0.2">
      <c r="A19" s="63" t="s">
        <v>25</v>
      </c>
      <c r="B19" s="25" t="s">
        <v>54</v>
      </c>
      <c r="C19" s="26">
        <v>2012</v>
      </c>
      <c r="D19" s="27"/>
      <c r="E19" s="27"/>
      <c r="F19" s="27" t="s">
        <v>1</v>
      </c>
      <c r="G19" s="28">
        <v>23419.420937330353</v>
      </c>
      <c r="H19" s="29" t="s">
        <v>2</v>
      </c>
    </row>
    <row r="20" spans="1:25" s="30" customFormat="1" ht="18" customHeight="1" x14ac:dyDescent="0.2">
      <c r="A20" s="64"/>
      <c r="B20" s="25" t="s">
        <v>70</v>
      </c>
      <c r="C20" s="26">
        <v>2014</v>
      </c>
      <c r="D20" s="27"/>
      <c r="E20" s="27"/>
      <c r="F20" s="27" t="s">
        <v>1</v>
      </c>
      <c r="G20" s="28">
        <v>20964.859809043253</v>
      </c>
      <c r="H20" s="29" t="s">
        <v>2</v>
      </c>
      <c r="I20" s="38"/>
      <c r="J20" s="32"/>
      <c r="K20" s="39"/>
      <c r="L20" s="38"/>
      <c r="M20" s="40"/>
      <c r="N20" s="38"/>
      <c r="O20" s="34"/>
    </row>
    <row r="21" spans="1:25" s="30" customFormat="1" ht="18" customHeight="1" x14ac:dyDescent="0.2">
      <c r="A21" s="64"/>
      <c r="B21" s="25" t="s">
        <v>3</v>
      </c>
      <c r="C21" s="26">
        <v>2014</v>
      </c>
      <c r="D21" s="27"/>
      <c r="E21" s="27"/>
      <c r="F21" s="27" t="s">
        <v>1</v>
      </c>
      <c r="G21" s="28">
        <v>21314.374116881383</v>
      </c>
      <c r="H21" s="29" t="s">
        <v>2</v>
      </c>
      <c r="I21" s="31"/>
      <c r="J21" s="46"/>
      <c r="K21" s="47"/>
      <c r="L21" s="47"/>
      <c r="M21" s="47"/>
      <c r="N21" s="47"/>
      <c r="O21" s="34"/>
      <c r="P21" s="46"/>
      <c r="Q21" s="47"/>
      <c r="R21" s="47"/>
      <c r="S21" s="47"/>
      <c r="T21" s="47"/>
      <c r="U21" s="34"/>
      <c r="V21" s="34"/>
      <c r="W21" s="34"/>
      <c r="X21" s="34"/>
      <c r="Y21" s="34"/>
    </row>
    <row r="22" spans="1:25" s="30" customFormat="1" ht="18" customHeight="1" x14ac:dyDescent="0.2">
      <c r="A22" s="64"/>
      <c r="B22" s="25" t="s">
        <v>4</v>
      </c>
      <c r="C22" s="26">
        <v>2014</v>
      </c>
      <c r="D22" s="27"/>
      <c r="E22" s="27"/>
      <c r="F22" s="27" t="s">
        <v>1</v>
      </c>
      <c r="G22" s="28">
        <v>71278.027770216126</v>
      </c>
      <c r="H22" s="29" t="s">
        <v>2</v>
      </c>
      <c r="I22" s="38"/>
      <c r="J22" s="32"/>
      <c r="O22" s="34"/>
    </row>
    <row r="23" spans="1:25" s="30" customFormat="1" ht="18" customHeight="1" x14ac:dyDescent="0.2">
      <c r="A23" s="64"/>
      <c r="B23" s="25" t="s">
        <v>74</v>
      </c>
      <c r="C23" s="26">
        <v>2003</v>
      </c>
      <c r="D23" s="27"/>
      <c r="E23" s="27" t="s">
        <v>1</v>
      </c>
      <c r="F23" s="27" t="s">
        <v>1</v>
      </c>
      <c r="G23" s="28">
        <v>24017.315967054456</v>
      </c>
      <c r="H23" s="29" t="s">
        <v>2</v>
      </c>
      <c r="I23" s="31"/>
      <c r="J23" s="32"/>
      <c r="N23" s="33"/>
      <c r="O23" s="34"/>
      <c r="P23" s="32"/>
      <c r="Q23" s="35"/>
      <c r="R23" s="36"/>
      <c r="S23" s="35"/>
      <c r="T23" s="37"/>
      <c r="U23" s="34"/>
      <c r="V23" s="34"/>
      <c r="W23" s="34"/>
      <c r="X23" s="34"/>
      <c r="Y23" s="34"/>
    </row>
    <row r="24" spans="1:25" s="30" customFormat="1" ht="18" customHeight="1" x14ac:dyDescent="0.2">
      <c r="A24" s="64"/>
      <c r="B24" s="25" t="s">
        <v>71</v>
      </c>
      <c r="C24" s="26">
        <v>2014</v>
      </c>
      <c r="D24" s="27"/>
      <c r="E24" s="27"/>
      <c r="F24" s="27" t="s">
        <v>1</v>
      </c>
      <c r="G24" s="28">
        <v>4340.8344051194981</v>
      </c>
      <c r="H24" s="29" t="s">
        <v>2</v>
      </c>
      <c r="I24" s="31"/>
      <c r="J24" s="32"/>
      <c r="N24" s="33"/>
      <c r="O24" s="34"/>
      <c r="P24" s="32"/>
      <c r="Q24" s="35"/>
      <c r="R24" s="36"/>
      <c r="S24" s="35"/>
      <c r="T24" s="37"/>
      <c r="U24" s="34"/>
      <c r="V24" s="34"/>
      <c r="W24" s="34"/>
      <c r="X24" s="34"/>
      <c r="Y24" s="34"/>
    </row>
    <row r="25" spans="1:25" s="30" customFormat="1" ht="18" customHeight="1" x14ac:dyDescent="0.2">
      <c r="A25" s="64"/>
      <c r="B25" s="25" t="s">
        <v>28</v>
      </c>
      <c r="C25" s="26">
        <v>2014</v>
      </c>
      <c r="D25" s="27"/>
      <c r="E25" s="27"/>
      <c r="F25" s="27" t="s">
        <v>1</v>
      </c>
      <c r="G25" s="28">
        <v>47026.938798672185</v>
      </c>
      <c r="H25" s="29" t="s">
        <v>2</v>
      </c>
      <c r="I25" s="38"/>
      <c r="J25" s="32"/>
      <c r="N25" s="38"/>
      <c r="O25" s="34"/>
    </row>
    <row r="26" spans="1:25" s="30" customFormat="1" ht="18" customHeight="1" x14ac:dyDescent="0.2">
      <c r="A26" s="64"/>
      <c r="B26" s="25" t="s">
        <v>55</v>
      </c>
      <c r="C26" s="26">
        <v>2012</v>
      </c>
      <c r="D26" s="27"/>
      <c r="E26" s="27"/>
      <c r="F26" s="27" t="s">
        <v>1</v>
      </c>
      <c r="G26" s="28">
        <v>51832.408536985298</v>
      </c>
      <c r="H26" s="29" t="s">
        <v>2</v>
      </c>
      <c r="I26" s="38"/>
      <c r="J26" s="32"/>
      <c r="N26" s="38"/>
      <c r="O26" s="34"/>
    </row>
    <row r="27" spans="1:25" s="30" customFormat="1" ht="18" customHeight="1" x14ac:dyDescent="0.2">
      <c r="A27" s="64"/>
      <c r="B27" s="25" t="s">
        <v>29</v>
      </c>
      <c r="C27" s="26">
        <v>2008</v>
      </c>
      <c r="D27" s="27"/>
      <c r="E27" s="27"/>
      <c r="F27" s="27" t="s">
        <v>1</v>
      </c>
      <c r="G27" s="28">
        <v>6182.2768245692914</v>
      </c>
      <c r="H27" s="29" t="s">
        <v>2</v>
      </c>
      <c r="I27" s="31"/>
      <c r="J27" s="31"/>
      <c r="N27" s="34"/>
      <c r="O27" s="34"/>
    </row>
    <row r="28" spans="1:25" s="30" customFormat="1" ht="18" customHeight="1" x14ac:dyDescent="0.2">
      <c r="A28" s="64"/>
      <c r="B28" s="25" t="s">
        <v>56</v>
      </c>
      <c r="C28" s="26">
        <v>2012</v>
      </c>
      <c r="D28" s="27"/>
      <c r="E28" s="27"/>
      <c r="F28" s="27" t="s">
        <v>1</v>
      </c>
      <c r="G28" s="28">
        <v>17853.157369099841</v>
      </c>
      <c r="H28" s="29" t="s">
        <v>2</v>
      </c>
      <c r="I28" s="38"/>
      <c r="J28" s="32"/>
      <c r="N28" s="38"/>
      <c r="O28" s="34"/>
    </row>
    <row r="29" spans="1:25" s="30" customFormat="1" ht="18" customHeight="1" x14ac:dyDescent="0.2">
      <c r="A29" s="64"/>
      <c r="B29" s="25" t="s">
        <v>59</v>
      </c>
      <c r="C29" s="26">
        <v>2010</v>
      </c>
      <c r="D29" s="27"/>
      <c r="E29" s="27"/>
      <c r="F29" s="27" t="s">
        <v>1</v>
      </c>
      <c r="G29" s="28">
        <v>14356.16296387281</v>
      </c>
      <c r="H29" s="29" t="s">
        <v>2</v>
      </c>
      <c r="I29" s="38"/>
      <c r="J29" s="32"/>
      <c r="N29" s="38"/>
      <c r="O29" s="34"/>
    </row>
    <row r="30" spans="1:25" s="30" customFormat="1" ht="18" customHeight="1" x14ac:dyDescent="0.2">
      <c r="A30" s="64"/>
      <c r="B30" s="25" t="s">
        <v>72</v>
      </c>
      <c r="C30" s="26">
        <v>2014</v>
      </c>
      <c r="D30" s="27"/>
      <c r="E30" s="27"/>
      <c r="F30" s="27" t="s">
        <v>1</v>
      </c>
      <c r="G30" s="28">
        <v>2425.5685709136778</v>
      </c>
      <c r="H30" s="29" t="s">
        <v>2</v>
      </c>
      <c r="I30" s="38"/>
      <c r="J30" s="32"/>
      <c r="N30" s="38"/>
      <c r="O30" s="34"/>
    </row>
    <row r="31" spans="1:25" s="30" customFormat="1" ht="18" customHeight="1" x14ac:dyDescent="0.2">
      <c r="A31" s="64"/>
      <c r="B31" s="25" t="s">
        <v>73</v>
      </c>
      <c r="C31" s="26">
        <v>2014</v>
      </c>
      <c r="D31" s="27"/>
      <c r="E31" s="27"/>
      <c r="F31" s="27" t="s">
        <v>1</v>
      </c>
      <c r="G31" s="28">
        <v>25113.104463701355</v>
      </c>
      <c r="H31" s="29" t="s">
        <v>2</v>
      </c>
      <c r="I31" s="38"/>
      <c r="J31" s="32"/>
      <c r="N31" s="38"/>
      <c r="O31" s="34"/>
    </row>
    <row r="32" spans="1:25" s="30" customFormat="1" ht="18" customHeight="1" x14ac:dyDescent="0.2">
      <c r="A32" s="64"/>
      <c r="B32" s="25" t="s">
        <v>60</v>
      </c>
      <c r="C32" s="26">
        <v>2010</v>
      </c>
      <c r="D32" s="27"/>
      <c r="E32" s="27"/>
      <c r="F32" s="27" t="s">
        <v>1</v>
      </c>
      <c r="G32" s="28">
        <v>25326.868939630906</v>
      </c>
      <c r="H32" s="29" t="s">
        <v>2</v>
      </c>
      <c r="I32" s="38"/>
      <c r="J32" s="32"/>
      <c r="N32" s="38"/>
      <c r="O32" s="34"/>
    </row>
    <row r="33" spans="1:15" s="30" customFormat="1" ht="18" customHeight="1" x14ac:dyDescent="0.2">
      <c r="A33" s="64"/>
      <c r="B33" s="25" t="s">
        <v>61</v>
      </c>
      <c r="C33" s="26">
        <v>2010</v>
      </c>
      <c r="D33" s="27"/>
      <c r="E33" s="27"/>
      <c r="F33" s="27" t="s">
        <v>1</v>
      </c>
      <c r="G33" s="28">
        <v>75040.178877281476</v>
      </c>
      <c r="H33" s="29" t="s">
        <v>2</v>
      </c>
      <c r="I33" s="38"/>
      <c r="J33" s="32"/>
      <c r="K33" s="39"/>
      <c r="L33" s="38"/>
      <c r="M33" s="40"/>
      <c r="N33" s="38"/>
      <c r="O33" s="34"/>
    </row>
    <row r="34" spans="1:15" s="30" customFormat="1" ht="18" customHeight="1" x14ac:dyDescent="0.2">
      <c r="A34" s="64"/>
      <c r="B34" s="25" t="s">
        <v>57</v>
      </c>
      <c r="C34" s="26">
        <v>2012</v>
      </c>
      <c r="D34" s="27"/>
      <c r="E34" s="27"/>
      <c r="F34" s="27" t="s">
        <v>1</v>
      </c>
      <c r="G34" s="28">
        <v>23922.483247118704</v>
      </c>
      <c r="H34" s="29" t="s">
        <v>2</v>
      </c>
      <c r="I34" s="38"/>
      <c r="J34" s="32"/>
      <c r="K34" s="39"/>
      <c r="L34" s="38"/>
      <c r="M34" s="40"/>
      <c r="N34" s="38"/>
      <c r="O34" s="34"/>
    </row>
    <row r="35" spans="1:15" s="30" customFormat="1" ht="18" customHeight="1" x14ac:dyDescent="0.2">
      <c r="A35" s="64"/>
      <c r="B35" s="25" t="s">
        <v>5</v>
      </c>
      <c r="C35" s="26">
        <v>2010</v>
      </c>
      <c r="D35" s="27"/>
      <c r="E35" s="27"/>
      <c r="F35" s="27" t="s">
        <v>1</v>
      </c>
      <c r="G35" s="28">
        <v>45766.25</v>
      </c>
      <c r="H35" s="29" t="s">
        <v>2</v>
      </c>
      <c r="I35" s="38"/>
      <c r="J35" s="32"/>
      <c r="K35" s="41"/>
      <c r="L35" s="38"/>
      <c r="M35" s="42"/>
      <c r="N35" s="38"/>
      <c r="O35" s="34"/>
    </row>
    <row r="36" spans="1:15" s="30" customFormat="1" ht="18" customHeight="1" x14ac:dyDescent="0.2">
      <c r="A36" s="64"/>
      <c r="B36" s="25" t="s">
        <v>6</v>
      </c>
      <c r="C36" s="26">
        <v>2002</v>
      </c>
      <c r="D36" s="27"/>
      <c r="E36" s="27"/>
      <c r="F36" s="27" t="s">
        <v>1</v>
      </c>
      <c r="G36" s="28">
        <v>13875.994243983405</v>
      </c>
      <c r="H36" s="29" t="s">
        <v>2</v>
      </c>
      <c r="I36" s="38"/>
      <c r="J36" s="32"/>
      <c r="K36" s="41"/>
      <c r="L36" s="38"/>
      <c r="M36" s="42"/>
      <c r="N36" s="38"/>
      <c r="O36" s="34"/>
    </row>
    <row r="37" spans="1:15" s="30" customFormat="1" ht="18" customHeight="1" x14ac:dyDescent="0.2">
      <c r="A37" s="64"/>
      <c r="B37" s="43" t="s">
        <v>26</v>
      </c>
      <c r="C37" s="44">
        <v>2006</v>
      </c>
      <c r="D37" s="27"/>
      <c r="E37" s="27"/>
      <c r="F37" s="27" t="s">
        <v>1</v>
      </c>
      <c r="G37" s="28">
        <v>26860.513307269721</v>
      </c>
      <c r="H37" s="29" t="s">
        <v>2</v>
      </c>
      <c r="I37" s="38"/>
      <c r="J37" s="32"/>
      <c r="K37" s="41"/>
      <c r="L37" s="38"/>
      <c r="M37" s="42"/>
      <c r="N37" s="38"/>
      <c r="O37" s="34"/>
    </row>
    <row r="38" spans="1:15" s="30" customFormat="1" ht="18" customHeight="1" x14ac:dyDescent="0.2">
      <c r="A38" s="64"/>
      <c r="B38" s="25" t="s">
        <v>7</v>
      </c>
      <c r="C38" s="26">
        <v>2003</v>
      </c>
      <c r="D38" s="27"/>
      <c r="E38" s="27"/>
      <c r="F38" s="27" t="s">
        <v>1</v>
      </c>
      <c r="G38" s="28">
        <v>11890.577512458092</v>
      </c>
      <c r="H38" s="29" t="s">
        <v>2</v>
      </c>
      <c r="I38" s="38"/>
      <c r="J38" s="38"/>
      <c r="K38" s="45"/>
      <c r="L38" s="38"/>
      <c r="M38" s="42"/>
      <c r="N38" s="38"/>
      <c r="O38" s="34"/>
    </row>
    <row r="39" spans="1:15" s="30" customFormat="1" ht="18" customHeight="1" x14ac:dyDescent="0.2">
      <c r="A39" s="64"/>
      <c r="B39" s="25" t="s">
        <v>30</v>
      </c>
      <c r="C39" s="27">
        <v>2008</v>
      </c>
      <c r="D39" s="27"/>
      <c r="E39" s="27"/>
      <c r="F39" s="27" t="s">
        <v>1</v>
      </c>
      <c r="G39" s="28">
        <v>51623.711533418587</v>
      </c>
      <c r="H39" s="29" t="s">
        <v>2</v>
      </c>
      <c r="I39" s="38"/>
      <c r="J39" s="32"/>
      <c r="K39" s="39"/>
      <c r="L39" s="38"/>
      <c r="M39" s="40"/>
      <c r="N39" s="38"/>
      <c r="O39" s="34"/>
    </row>
    <row r="40" spans="1:15" s="30" customFormat="1" ht="18" customHeight="1" x14ac:dyDescent="0.2">
      <c r="A40" s="65"/>
      <c r="B40" s="25" t="s">
        <v>58</v>
      </c>
      <c r="C40" s="27">
        <v>2012</v>
      </c>
      <c r="D40" s="27"/>
      <c r="E40" s="27"/>
      <c r="F40" s="27" t="s">
        <v>1</v>
      </c>
      <c r="G40" s="28">
        <v>14155.991839625314</v>
      </c>
      <c r="H40" s="29" t="s">
        <v>2</v>
      </c>
      <c r="I40" s="38"/>
      <c r="J40" s="32"/>
      <c r="K40" s="39"/>
      <c r="L40" s="38"/>
      <c r="M40" s="40"/>
      <c r="N40" s="38"/>
      <c r="O40" s="34"/>
    </row>
    <row r="41" spans="1:15" s="30" customFormat="1" ht="18" customHeight="1" x14ac:dyDescent="0.2">
      <c r="A41" s="25" t="s">
        <v>75</v>
      </c>
      <c r="B41" s="48" t="s">
        <v>2</v>
      </c>
      <c r="C41" s="27">
        <v>2013</v>
      </c>
      <c r="D41" s="27" t="s">
        <v>1</v>
      </c>
      <c r="E41" s="27"/>
      <c r="F41" s="27"/>
      <c r="G41" s="28">
        <v>47191.510139082486</v>
      </c>
      <c r="H41" s="29" t="s">
        <v>2</v>
      </c>
      <c r="I41" s="38"/>
      <c r="J41" s="49"/>
      <c r="K41" s="39"/>
      <c r="L41" s="38"/>
      <c r="M41" s="40"/>
      <c r="N41" s="50"/>
      <c r="O41" s="34"/>
    </row>
    <row r="42" spans="1:15" ht="18" customHeight="1" x14ac:dyDescent="0.2">
      <c r="A42" s="60" t="s">
        <v>52</v>
      </c>
      <c r="B42" s="24" t="s">
        <v>41</v>
      </c>
      <c r="C42" s="54">
        <v>2011</v>
      </c>
      <c r="D42" s="6"/>
      <c r="E42" s="6"/>
      <c r="F42" s="6" t="s">
        <v>1</v>
      </c>
      <c r="G42" s="16">
        <v>17459.997621024282</v>
      </c>
      <c r="H42" s="7" t="s">
        <v>2</v>
      </c>
    </row>
    <row r="43" spans="1:15" ht="18" customHeight="1" x14ac:dyDescent="0.2">
      <c r="A43" s="60"/>
      <c r="B43" s="24" t="s">
        <v>46</v>
      </c>
      <c r="C43" s="54">
        <v>2011</v>
      </c>
      <c r="D43" s="6"/>
      <c r="E43" s="6"/>
      <c r="F43" s="6" t="s">
        <v>1</v>
      </c>
      <c r="G43" s="16">
        <v>35137.199999999997</v>
      </c>
      <c r="H43" s="7" t="s">
        <v>2</v>
      </c>
    </row>
    <row r="44" spans="1:15" ht="18" customHeight="1" x14ac:dyDescent="0.2">
      <c r="A44" s="60"/>
      <c r="B44" s="15" t="s">
        <v>82</v>
      </c>
      <c r="C44" s="54">
        <v>2011</v>
      </c>
      <c r="D44" s="6"/>
      <c r="E44" s="6"/>
      <c r="F44" s="6" t="s">
        <v>1</v>
      </c>
      <c r="G44" s="16">
        <v>63033.85</v>
      </c>
      <c r="H44" s="7" t="s">
        <v>2</v>
      </c>
    </row>
    <row r="45" spans="1:15" ht="18" customHeight="1" x14ac:dyDescent="0.2">
      <c r="A45" s="60"/>
      <c r="B45" s="24" t="s">
        <v>43</v>
      </c>
      <c r="C45" s="54">
        <v>2011</v>
      </c>
      <c r="D45" s="6"/>
      <c r="E45" s="6"/>
      <c r="F45" s="6" t="s">
        <v>1</v>
      </c>
      <c r="G45" s="16">
        <v>22676.92314300319</v>
      </c>
      <c r="H45" s="7" t="s">
        <v>2</v>
      </c>
    </row>
    <row r="46" spans="1:15" ht="18" customHeight="1" x14ac:dyDescent="0.2">
      <c r="A46" s="60"/>
      <c r="B46" s="24" t="s">
        <v>42</v>
      </c>
      <c r="C46" s="54">
        <v>2011</v>
      </c>
      <c r="D46" s="6"/>
      <c r="E46" s="6"/>
      <c r="F46" s="6" t="s">
        <v>1</v>
      </c>
      <c r="G46" s="16">
        <v>15328.08</v>
      </c>
      <c r="H46" s="7" t="s">
        <v>2</v>
      </c>
    </row>
    <row r="47" spans="1:15" ht="18" customHeight="1" x14ac:dyDescent="0.2">
      <c r="A47" s="60"/>
      <c r="B47" s="24" t="s">
        <v>44</v>
      </c>
      <c r="C47" s="54">
        <v>2011</v>
      </c>
      <c r="D47" s="6"/>
      <c r="E47" s="6"/>
      <c r="F47" s="6" t="s">
        <v>1</v>
      </c>
      <c r="G47" s="16">
        <v>29238.02</v>
      </c>
      <c r="H47" s="7" t="s">
        <v>2</v>
      </c>
    </row>
    <row r="48" spans="1:15" ht="18" customHeight="1" x14ac:dyDescent="0.2">
      <c r="A48" s="60"/>
      <c r="B48" s="24" t="s">
        <v>45</v>
      </c>
      <c r="C48" s="54">
        <v>2011</v>
      </c>
      <c r="D48" s="6"/>
      <c r="E48" s="6"/>
      <c r="F48" s="6" t="s">
        <v>1</v>
      </c>
      <c r="G48" s="16">
        <v>23152.638492431321</v>
      </c>
      <c r="H48" s="7" t="s">
        <v>2</v>
      </c>
    </row>
    <row r="49" spans="1:8" ht="18" customHeight="1" x14ac:dyDescent="0.2">
      <c r="A49" s="60" t="s">
        <v>31</v>
      </c>
      <c r="B49" s="24" t="s">
        <v>38</v>
      </c>
      <c r="C49" s="54">
        <v>2010</v>
      </c>
      <c r="D49" s="6"/>
      <c r="E49" s="6"/>
      <c r="F49" s="6" t="s">
        <v>1</v>
      </c>
      <c r="G49" s="16">
        <v>34978.11368399745</v>
      </c>
      <c r="H49" s="55" t="s">
        <v>83</v>
      </c>
    </row>
    <row r="50" spans="1:8" ht="18" customHeight="1" x14ac:dyDescent="0.2">
      <c r="A50" s="60"/>
      <c r="B50" s="24" t="s">
        <v>39</v>
      </c>
      <c r="C50" s="54">
        <v>2010</v>
      </c>
      <c r="D50" s="6"/>
      <c r="E50" s="6"/>
      <c r="F50" s="6" t="s">
        <v>1</v>
      </c>
      <c r="G50" s="16">
        <v>64398.84990152785</v>
      </c>
      <c r="H50" s="9" t="s">
        <v>2</v>
      </c>
    </row>
    <row r="51" spans="1:8" ht="18" customHeight="1" x14ac:dyDescent="0.2">
      <c r="A51" s="60"/>
      <c r="B51" s="24" t="s">
        <v>32</v>
      </c>
      <c r="C51" s="54">
        <v>2010</v>
      </c>
      <c r="D51" s="6"/>
      <c r="E51" s="6"/>
      <c r="F51" s="6" t="s">
        <v>1</v>
      </c>
      <c r="G51" s="16">
        <v>90812.985057677317</v>
      </c>
      <c r="H51" s="7" t="s">
        <v>2</v>
      </c>
    </row>
    <row r="52" spans="1:8" ht="18" customHeight="1" x14ac:dyDescent="0.2">
      <c r="A52" s="60"/>
      <c r="B52" s="24" t="s">
        <v>40</v>
      </c>
      <c r="C52" s="54">
        <v>2010</v>
      </c>
      <c r="D52" s="6"/>
      <c r="E52" s="6"/>
      <c r="F52" s="6" t="s">
        <v>1</v>
      </c>
      <c r="G52" s="18">
        <v>72508.225646114399</v>
      </c>
      <c r="H52" s="7" t="s">
        <v>2</v>
      </c>
    </row>
    <row r="53" spans="1:8" ht="18" customHeight="1" x14ac:dyDescent="0.2">
      <c r="A53" s="60" t="s">
        <v>51</v>
      </c>
      <c r="B53" s="24" t="s">
        <v>47</v>
      </c>
      <c r="C53" s="54">
        <v>2010</v>
      </c>
      <c r="D53" s="6"/>
      <c r="E53" s="6"/>
      <c r="F53" s="6" t="s">
        <v>1</v>
      </c>
      <c r="G53" s="16">
        <v>22695.742003044583</v>
      </c>
      <c r="H53" s="7" t="s">
        <v>2</v>
      </c>
    </row>
    <row r="54" spans="1:8" ht="18" customHeight="1" x14ac:dyDescent="0.2">
      <c r="A54" s="60"/>
      <c r="B54" s="24" t="s">
        <v>48</v>
      </c>
      <c r="C54" s="54">
        <v>2010</v>
      </c>
      <c r="D54" s="6"/>
      <c r="E54" s="6"/>
      <c r="F54" s="6" t="s">
        <v>1</v>
      </c>
      <c r="G54" s="16">
        <v>14207.02080206824</v>
      </c>
      <c r="H54" s="7" t="s">
        <v>2</v>
      </c>
    </row>
    <row r="55" spans="1:8" ht="18" customHeight="1" x14ac:dyDescent="0.2">
      <c r="A55" s="60"/>
      <c r="B55" s="24" t="s">
        <v>49</v>
      </c>
      <c r="C55" s="54">
        <v>2010</v>
      </c>
      <c r="D55" s="6"/>
      <c r="E55" s="6"/>
      <c r="F55" s="6" t="s">
        <v>1</v>
      </c>
      <c r="G55" s="16">
        <v>37020.407174989057</v>
      </c>
      <c r="H55" s="7" t="s">
        <v>2</v>
      </c>
    </row>
    <row r="56" spans="1:8" ht="18" customHeight="1" x14ac:dyDescent="0.2">
      <c r="A56" s="60"/>
      <c r="B56" s="24" t="s">
        <v>50</v>
      </c>
      <c r="C56" s="54">
        <v>2010</v>
      </c>
      <c r="D56" s="6"/>
      <c r="E56" s="6"/>
      <c r="F56" s="6" t="s">
        <v>1</v>
      </c>
      <c r="G56" s="16">
        <v>23336.814398801882</v>
      </c>
      <c r="H56" s="7" t="s">
        <v>2</v>
      </c>
    </row>
    <row r="57" spans="1:8" ht="18" customHeight="1" x14ac:dyDescent="0.2">
      <c r="A57" s="60" t="s">
        <v>8</v>
      </c>
      <c r="B57" s="51" t="s">
        <v>77</v>
      </c>
      <c r="C57" s="53">
        <v>2000</v>
      </c>
      <c r="D57" s="6"/>
      <c r="E57" s="6"/>
      <c r="F57" s="6" t="s">
        <v>1</v>
      </c>
      <c r="G57" s="16">
        <v>7424.1746281969499</v>
      </c>
      <c r="H57" s="9" t="s">
        <v>2</v>
      </c>
    </row>
    <row r="58" spans="1:8" ht="18" customHeight="1" x14ac:dyDescent="0.2">
      <c r="A58" s="61"/>
      <c r="B58" s="24" t="s">
        <v>53</v>
      </c>
      <c r="C58" s="53">
        <v>2003</v>
      </c>
      <c r="D58" s="6"/>
      <c r="E58" s="6"/>
      <c r="F58" s="6" t="s">
        <v>1</v>
      </c>
      <c r="G58" s="16">
        <v>32420.768631809333</v>
      </c>
      <c r="H58" s="9" t="s">
        <v>2</v>
      </c>
    </row>
    <row r="59" spans="1:8" ht="18" customHeight="1" x14ac:dyDescent="0.2">
      <c r="A59" s="58" t="s">
        <v>64</v>
      </c>
      <c r="B59" s="12" t="s">
        <v>62</v>
      </c>
      <c r="C59" s="53">
        <v>2013</v>
      </c>
      <c r="D59" s="13"/>
      <c r="E59" s="13" t="s">
        <v>1</v>
      </c>
      <c r="F59" s="13"/>
      <c r="G59" s="16">
        <f>+(21261538000/19.9)/44752</f>
        <v>23874.217799760336</v>
      </c>
      <c r="H59" s="14" t="s">
        <v>2</v>
      </c>
    </row>
    <row r="60" spans="1:8" ht="18" customHeight="1" x14ac:dyDescent="0.2">
      <c r="A60" s="58"/>
      <c r="B60" s="12" t="s">
        <v>63</v>
      </c>
      <c r="C60" s="53">
        <v>2012</v>
      </c>
      <c r="D60" s="13"/>
      <c r="E60" s="13" t="s">
        <v>1</v>
      </c>
      <c r="F60" s="13"/>
      <c r="G60" s="16">
        <f>+(14993775000/21.92)/143483</f>
        <v>4767.2726533233081</v>
      </c>
      <c r="H60" s="14" t="s">
        <v>2</v>
      </c>
    </row>
    <row r="61" spans="1:8" ht="18" customHeight="1" x14ac:dyDescent="0.2">
      <c r="A61" s="24" t="s">
        <v>9</v>
      </c>
      <c r="B61" s="24" t="s">
        <v>10</v>
      </c>
      <c r="C61" s="53">
        <v>2003</v>
      </c>
      <c r="D61" s="6"/>
      <c r="E61" s="6"/>
      <c r="F61" s="6" t="s">
        <v>1</v>
      </c>
      <c r="G61" s="16">
        <v>86630.969688300247</v>
      </c>
      <c r="H61" s="9" t="s">
        <v>2</v>
      </c>
    </row>
    <row r="62" spans="1:8" ht="15.95" customHeight="1" x14ac:dyDescent="0.2">
      <c r="A62" s="56" t="s">
        <v>18</v>
      </c>
      <c r="B62" s="57"/>
      <c r="C62" s="57"/>
      <c r="D62" s="57"/>
      <c r="E62" s="57"/>
      <c r="F62" s="57"/>
      <c r="G62" s="19">
        <f>+AVERAGE(G9:G61)</f>
        <v>30674.948100405392</v>
      </c>
      <c r="H62" s="20" t="s">
        <v>2</v>
      </c>
    </row>
    <row r="63" spans="1:8" ht="15.95" customHeight="1" x14ac:dyDescent="0.2">
      <c r="A63" s="56" t="s">
        <v>19</v>
      </c>
      <c r="B63" s="57"/>
      <c r="C63" s="57"/>
      <c r="D63" s="57"/>
      <c r="E63" s="57"/>
      <c r="F63" s="57"/>
      <c r="G63" s="19">
        <f>+MEDIAN(G9:G61)</f>
        <v>23419.420937330353</v>
      </c>
      <c r="H63" s="20" t="s">
        <v>2</v>
      </c>
    </row>
    <row r="64" spans="1:8" ht="15.95" customHeight="1" x14ac:dyDescent="0.2">
      <c r="A64" s="56" t="s">
        <v>20</v>
      </c>
      <c r="B64" s="57"/>
      <c r="C64" s="57"/>
      <c r="D64" s="57"/>
      <c r="E64" s="57"/>
      <c r="F64" s="57"/>
      <c r="G64" s="19">
        <f>+STDEV(G9:G61)</f>
        <v>21762.979297443664</v>
      </c>
      <c r="H64" s="20" t="s">
        <v>2</v>
      </c>
    </row>
    <row r="65" spans="1:8" ht="15.95" customHeight="1" x14ac:dyDescent="0.2">
      <c r="A65" s="56" t="s">
        <v>21</v>
      </c>
      <c r="B65" s="57"/>
      <c r="C65" s="57"/>
      <c r="D65" s="57"/>
      <c r="E65" s="57"/>
      <c r="F65" s="57"/>
      <c r="G65" s="19">
        <f>+G64/G62*100</f>
        <v>70.947077811538492</v>
      </c>
      <c r="H65" s="20" t="s">
        <v>2</v>
      </c>
    </row>
    <row r="66" spans="1:8" ht="24" customHeight="1" x14ac:dyDescent="0.2">
      <c r="A66" s="56" t="s">
        <v>22</v>
      </c>
      <c r="B66" s="57"/>
      <c r="C66" s="57"/>
      <c r="D66" s="57"/>
      <c r="E66" s="57"/>
      <c r="F66" s="57"/>
      <c r="G66" s="21">
        <f>+MIN(G9:G61)</f>
        <v>2425.5685709136778</v>
      </c>
      <c r="H66" s="52" t="s">
        <v>78</v>
      </c>
    </row>
    <row r="67" spans="1:8" ht="15.95" customHeight="1" x14ac:dyDescent="0.2">
      <c r="A67" s="56" t="s">
        <v>23</v>
      </c>
      <c r="B67" s="57"/>
      <c r="C67" s="57"/>
      <c r="D67" s="57"/>
      <c r="E67" s="57"/>
      <c r="F67" s="57"/>
      <c r="G67" s="19">
        <f>+MAX(G9:G61)</f>
        <v>90812.985057677317</v>
      </c>
      <c r="H67" s="22" t="s">
        <v>69</v>
      </c>
    </row>
    <row r="68" spans="1:8" ht="15.95" customHeight="1" x14ac:dyDescent="0.2">
      <c r="A68" s="56" t="s">
        <v>24</v>
      </c>
      <c r="B68" s="57"/>
      <c r="C68" s="57"/>
      <c r="D68" s="57"/>
      <c r="E68" s="57"/>
      <c r="F68" s="57"/>
      <c r="G68" s="23">
        <f>+COUNT(G9:G61)</f>
        <v>53</v>
      </c>
      <c r="H68" s="20" t="s">
        <v>2</v>
      </c>
    </row>
    <row r="69" spans="1:8" ht="15.95" customHeight="1" x14ac:dyDescent="0.2">
      <c r="A69" s="67" t="s">
        <v>65</v>
      </c>
      <c r="B69" s="68"/>
      <c r="C69" s="68"/>
      <c r="D69" s="68"/>
      <c r="E69" s="68"/>
      <c r="F69" s="68"/>
      <c r="G69" s="68"/>
      <c r="H69" s="68"/>
    </row>
  </sheetData>
  <sheetProtection password="C573" sheet="1" objects="1" scenarios="1"/>
  <mergeCells count="29">
    <mergeCell ref="A2:H2"/>
    <mergeCell ref="A69:H69"/>
    <mergeCell ref="A1:H1"/>
    <mergeCell ref="A3:H3"/>
    <mergeCell ref="A5:H5"/>
    <mergeCell ref="H6:H8"/>
    <mergeCell ref="D7:D8"/>
    <mergeCell ref="E7:E8"/>
    <mergeCell ref="F7:F8"/>
    <mergeCell ref="A6:A8"/>
    <mergeCell ref="C6:C8"/>
    <mergeCell ref="B6:B8"/>
    <mergeCell ref="D6:F6"/>
    <mergeCell ref="A66:F66"/>
    <mergeCell ref="A9:A18"/>
    <mergeCell ref="A42:A48"/>
    <mergeCell ref="A59:A60"/>
    <mergeCell ref="B4:H4"/>
    <mergeCell ref="A53:A56"/>
    <mergeCell ref="A57:A58"/>
    <mergeCell ref="A49:A52"/>
    <mergeCell ref="G6:G8"/>
    <mergeCell ref="A19:A40"/>
    <mergeCell ref="A67:F67"/>
    <mergeCell ref="A68:F68"/>
    <mergeCell ref="A62:F62"/>
    <mergeCell ref="A63:F63"/>
    <mergeCell ref="A64:F64"/>
    <mergeCell ref="A65:F65"/>
  </mergeCells>
  <phoneticPr fontId="3" type="noConversion"/>
  <pageMargins left="0.59055118110236227" right="0.59055118110236227" top="0.51" bottom="0.78740157480314965" header="0.51181102362204722" footer="0.51181102362204722"/>
  <pageSetup paperSize="9" orientation="landscape" horizontalDpi="300" verticalDpi="300" r:id="rId1"/>
  <headerFooter alignWithMargins="0">
    <oddFooter>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BEF997-3883-4D6D-ADDD-75E7E6893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31D150-7854-4F5C-B2B0-B2B52F6D75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A453D-7534-41BA-A2D3-22EF13E31C2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033282f1-c967-4c6c-9eb2-f65cfde9ffa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Group 4</vt:lpstr>
      <vt:lpstr>'Group 4'!Print_Area</vt:lpstr>
      <vt:lpstr>'Group 4'!Print_Titles</vt:lpstr>
    </vt:vector>
  </TitlesOfParts>
  <Company>PROCEMPA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SMF</dc:creator>
  <cp:lastModifiedBy>Sydney Zelinka</cp:lastModifiedBy>
  <cp:lastPrinted>2017-01-29T23:05:05Z</cp:lastPrinted>
  <dcterms:created xsi:type="dcterms:W3CDTF">2005-07-05T18:46:48Z</dcterms:created>
  <dcterms:modified xsi:type="dcterms:W3CDTF">2018-10-30T16:51:33Z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0x010100F3DFCE7B8D2D584EA953445CD38F1CFA</vt:lpwstr>
  </property>
</Properties>
</file>