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inst.sharepoint.com/common/Web/Community of Practice/FY19/P7 - Subcenter Migration/Property Tax in Latin America/Access to Data/"/>
    </mc:Choice>
  </mc:AlternateContent>
  <xr:revisionPtr revIDLastSave="0" documentId="8_{620343DD-C1D8-4CE0-BE5E-975DA5B69008}" xr6:coauthVersionLast="31" xr6:coauthVersionMax="31" xr10:uidLastSave="{00000000-0000-0000-0000-000000000000}"/>
  <bookViews>
    <workbookView xWindow="0" yWindow="0" windowWidth="28800" windowHeight="11025" tabRatio="705" xr2:uid="{00000000-000D-0000-FFFF-FFFF00000000}"/>
  </bookViews>
  <sheets>
    <sheet name="Country" sheetId="1" r:id="rId1"/>
    <sheet name="State Province Department" sheetId="2" r:id="rId2"/>
    <sheet name="Municipality" sheetId="3" r:id="rId3"/>
  </sheets>
  <definedNames>
    <definedName name="_xlnm.Print_Area" localSheetId="0">Country!$A$1:$F$109</definedName>
    <definedName name="_xlnm.Print_Area" localSheetId="2">Municipality!$A$1:$H$295</definedName>
    <definedName name="_xlnm.Print_Area" localSheetId="1">'State Province Department'!$A$1:$G$198</definedName>
    <definedName name="_xlnm.Print_Titles" localSheetId="0">Country!$2:$4</definedName>
    <definedName name="_xlnm.Print_Titles" localSheetId="2">Municipality!$1:$4</definedName>
    <definedName name="_xlnm.Print_Titles" localSheetId="1">'State Province Department'!$1:$4</definedName>
    <definedName name="Z_DEB781F6_0616_4CCD_B12D_AB25B3784B19_.wvu.PrintArea" localSheetId="0" hidden="1">Country!$A$1:$F$109</definedName>
    <definedName name="Z_DEB781F6_0616_4CCD_B12D_AB25B3784B19_.wvu.PrintArea" localSheetId="2" hidden="1">Municipality!$A$1:$H$295</definedName>
    <definedName name="Z_DEB781F6_0616_4CCD_B12D_AB25B3784B19_.wvu.PrintArea" localSheetId="1" hidden="1">'State Province Department'!$A$1:$G$198</definedName>
    <definedName name="Z_DEB781F6_0616_4CCD_B12D_AB25B3784B19_.wvu.PrintTitles" localSheetId="0" hidden="1">Country!$2:$4</definedName>
    <definedName name="Z_DEB781F6_0616_4CCD_B12D_AB25B3784B19_.wvu.PrintTitles" localSheetId="2" hidden="1">Municipality!$1:$4</definedName>
    <definedName name="Z_DEB781F6_0616_4CCD_B12D_AB25B3784B19_.wvu.PrintTitles" localSheetId="1" hidden="1">'State Province Department'!$1:$4</definedName>
  </definedNames>
  <calcPr calcId="179017"/>
  <customWorkbookViews>
    <customWorkbookView name="Felicitas Chavez - Vista personalizada" guid="{DEB781F6-0616-4CCD-B12D-AB25B3784B19}" mergeInterval="0" personalView="1" maximized="1" xWindow="1" yWindow="1" windowWidth="1276" windowHeight="552" tabRatio="705" activeSheetId="1"/>
  </customWorkbookViews>
</workbook>
</file>

<file path=xl/calcChain.xml><?xml version="1.0" encoding="utf-8"?>
<calcChain xmlns="http://schemas.openxmlformats.org/spreadsheetml/2006/main">
  <c r="E52" i="1" l="1"/>
  <c r="C25" i="1"/>
  <c r="C9" i="1"/>
  <c r="C7" i="1"/>
  <c r="C6" i="1"/>
  <c r="F52" i="2"/>
  <c r="D176" i="2"/>
  <c r="D175" i="2"/>
  <c r="D174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21" i="2"/>
  <c r="D20" i="2"/>
  <c r="D19" i="2"/>
  <c r="D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</author>
  </authors>
  <commentList>
    <comment ref="C270" authorId="0" shapeId="0" xr:uid="{00000000-0006-0000-0200-000001000000}">
      <text>
        <r>
          <rPr>
            <sz val="8"/>
            <color indexed="81"/>
            <rFont val="Arial"/>
            <family val="2"/>
          </rPr>
          <t xml:space="preserve">For the provinces of Huamanga and Maynas, information from the districts of Ayacuho and Iquitos was consider, because the Municipal Province do the property tax collection. </t>
        </r>
      </text>
    </comment>
    <comment ref="C290" authorId="0" shapeId="0" xr:uid="{00000000-0006-0000-0200-000002000000}">
      <text>
        <r>
          <rPr>
            <sz val="8"/>
            <color indexed="81"/>
            <rFont val="Arial"/>
            <family val="2"/>
          </rPr>
          <t xml:space="preserve">For the provinces of Huamanga and Maynas, information from the districts of Ayacuho and Iquitos was consider, because the Municipal Province do the property tax collection. </t>
        </r>
      </text>
    </comment>
  </commentList>
</comments>
</file>

<file path=xl/sharedStrings.xml><?xml version="1.0" encoding="utf-8"?>
<sst xmlns="http://schemas.openxmlformats.org/spreadsheetml/2006/main" count="1011" uniqueCount="280">
  <si>
    <t>Rio de Janeiro</t>
  </si>
  <si>
    <t>São Paulo</t>
  </si>
  <si>
    <t>Honduras</t>
  </si>
  <si>
    <t>Argentina</t>
  </si>
  <si>
    <t>Pará</t>
  </si>
  <si>
    <t>Belém</t>
  </si>
  <si>
    <t>Minas Gerais</t>
  </si>
  <si>
    <t>Belo Horizonte</t>
  </si>
  <si>
    <t>Brasília</t>
  </si>
  <si>
    <t>Mato Grosso do Sul</t>
  </si>
  <si>
    <t>Campo Grande</t>
  </si>
  <si>
    <t>Paraná</t>
  </si>
  <si>
    <t>Curitiba</t>
  </si>
  <si>
    <t>Santa Catarina</t>
  </si>
  <si>
    <t>Florianópolis</t>
  </si>
  <si>
    <t>Guaxupé</t>
  </si>
  <si>
    <t>Paraíba</t>
  </si>
  <si>
    <t>João Pessoa</t>
  </si>
  <si>
    <t>Rio Grande do Sul</t>
  </si>
  <si>
    <t>Porto Alegre</t>
  </si>
  <si>
    <t>Pernambuco</t>
  </si>
  <si>
    <t>Recife</t>
  </si>
  <si>
    <t>Bahia</t>
  </si>
  <si>
    <t>Salvador</t>
  </si>
  <si>
    <t>Chile</t>
  </si>
  <si>
    <t>Barranquilla</t>
  </si>
  <si>
    <t>-</t>
  </si>
  <si>
    <t>Costa Rica</t>
  </si>
  <si>
    <t>Guayaquil</t>
  </si>
  <si>
    <t>Guatemala</t>
  </si>
  <si>
    <t>Villa Cañales</t>
  </si>
  <si>
    <t>Tegucigalpa</t>
  </si>
  <si>
    <t>Coahuila</t>
  </si>
  <si>
    <t>Hermosillo</t>
  </si>
  <si>
    <t>Uruapan</t>
  </si>
  <si>
    <t>Zapopan</t>
  </si>
  <si>
    <t>Cajamarca</t>
  </si>
  <si>
    <t>Lima</t>
  </si>
  <si>
    <t>San Borja</t>
  </si>
  <si>
    <t>Venezuela</t>
  </si>
  <si>
    <t>Baruta</t>
  </si>
  <si>
    <t>Chacao</t>
  </si>
  <si>
    <t>Atlantico</t>
  </si>
  <si>
    <t>Guayas</t>
  </si>
  <si>
    <t>Morazan</t>
  </si>
  <si>
    <t>Guerrero</t>
  </si>
  <si>
    <t>Sonora</t>
  </si>
  <si>
    <t>Jalisco</t>
  </si>
  <si>
    <t>Miranda</t>
  </si>
  <si>
    <t>---</t>
  </si>
  <si>
    <t>Vitória da Conquista</t>
  </si>
  <si>
    <t>Gravataí</t>
  </si>
  <si>
    <t>Santarém</t>
  </si>
  <si>
    <t>Córdoba</t>
  </si>
  <si>
    <t>Quito</t>
  </si>
  <si>
    <t>Pichincha</t>
  </si>
  <si>
    <t>La Paz</t>
  </si>
  <si>
    <t>Guanajuato</t>
  </si>
  <si>
    <t>Querétaro Arteaga</t>
  </si>
  <si>
    <t>Santiago de Querétaro</t>
  </si>
  <si>
    <t>Tarija</t>
  </si>
  <si>
    <t>Cercado</t>
  </si>
  <si>
    <t>Buenos Aires</t>
  </si>
  <si>
    <t>Blumenau</t>
  </si>
  <si>
    <t>Bolivia</t>
  </si>
  <si>
    <t>Colombia</t>
  </si>
  <si>
    <t>Ecuador</t>
  </si>
  <si>
    <t>Uruguay</t>
  </si>
  <si>
    <t>Callao</t>
  </si>
  <si>
    <t>La Libertad</t>
  </si>
  <si>
    <t>Loreto</t>
  </si>
  <si>
    <t>San Martín</t>
  </si>
  <si>
    <t>Puno</t>
  </si>
  <si>
    <t>Ayacucho</t>
  </si>
  <si>
    <t>Piura</t>
  </si>
  <si>
    <t>San Miguel</t>
  </si>
  <si>
    <t>10,72</t>
  </si>
  <si>
    <t>Jesús María</t>
  </si>
  <si>
    <t>4,57</t>
  </si>
  <si>
    <t>Miraflores</t>
  </si>
  <si>
    <t>9,62</t>
  </si>
  <si>
    <t>San Luis</t>
  </si>
  <si>
    <t>3,49</t>
  </si>
  <si>
    <t>21,98</t>
  </si>
  <si>
    <t>La Molina</t>
  </si>
  <si>
    <t>65,75</t>
  </si>
  <si>
    <t>Santiago de Surco</t>
  </si>
  <si>
    <t>34,75</t>
  </si>
  <si>
    <t>Comas</t>
  </si>
  <si>
    <t>48,75</t>
  </si>
  <si>
    <t>San Martín de Porras</t>
  </si>
  <si>
    <t>36,91</t>
  </si>
  <si>
    <t>Ancón</t>
  </si>
  <si>
    <t>298,64</t>
  </si>
  <si>
    <t>Pucusana</t>
  </si>
  <si>
    <t>37,39</t>
  </si>
  <si>
    <t>80,00</t>
  </si>
  <si>
    <t>Chancay</t>
  </si>
  <si>
    <t>150,11</t>
  </si>
  <si>
    <t>Ventanilla</t>
  </si>
  <si>
    <t>73,52</t>
  </si>
  <si>
    <t>45,65</t>
  </si>
  <si>
    <t>Trujillo</t>
  </si>
  <si>
    <t>39,36</t>
  </si>
  <si>
    <t>358,15</t>
  </si>
  <si>
    <t>Tarapoto</t>
  </si>
  <si>
    <t>67,81</t>
  </si>
  <si>
    <t>San Román</t>
  </si>
  <si>
    <t>533,47</t>
  </si>
  <si>
    <t>85,29</t>
  </si>
  <si>
    <t>330,32</t>
  </si>
  <si>
    <t>Atenas</t>
  </si>
  <si>
    <t>Belén</t>
  </si>
  <si>
    <t>Carrillo</t>
  </si>
  <si>
    <t>Cartago</t>
  </si>
  <si>
    <t>Escazú</t>
  </si>
  <si>
    <t>Grecia</t>
  </si>
  <si>
    <t>Naranjo</t>
  </si>
  <si>
    <t>San Carlos</t>
  </si>
  <si>
    <t>Alajuela</t>
  </si>
  <si>
    <t>Moravia</t>
  </si>
  <si>
    <t>Vázquez de Coronado</t>
  </si>
  <si>
    <t>La Unión</t>
  </si>
  <si>
    <t>Barva</t>
  </si>
  <si>
    <t>Curridabat</t>
  </si>
  <si>
    <t>Goicoechea</t>
  </si>
  <si>
    <t>Montes de Oca</t>
  </si>
  <si>
    <t>Cundinamarca</t>
  </si>
  <si>
    <t>Santander</t>
  </si>
  <si>
    <t>Bucaramanga</t>
  </si>
  <si>
    <t>Barrancabermeja</t>
  </si>
  <si>
    <t>Cimitarra</t>
  </si>
  <si>
    <t>Tolima</t>
  </si>
  <si>
    <t>Melgar</t>
  </si>
  <si>
    <t>Antioquia</t>
  </si>
  <si>
    <t>Valle</t>
  </si>
  <si>
    <t>Cali</t>
  </si>
  <si>
    <t>Tunja</t>
  </si>
  <si>
    <t>Mendoza</t>
  </si>
  <si>
    <t>Rio Negro</t>
  </si>
  <si>
    <t xml:space="preserve">Salta </t>
  </si>
  <si>
    <t>Neuquén</t>
  </si>
  <si>
    <t>Morón</t>
  </si>
  <si>
    <t>Tigre</t>
  </si>
  <si>
    <t>La Matanza</t>
  </si>
  <si>
    <t>Rumiñahui</t>
  </si>
  <si>
    <t>Cayambe</t>
  </si>
  <si>
    <t>Azuay</t>
  </si>
  <si>
    <t>Cuenca</t>
  </si>
  <si>
    <t>Tungurahua</t>
  </si>
  <si>
    <t>Ambato</t>
  </si>
  <si>
    <t>Loja</t>
  </si>
  <si>
    <t>Orellana</t>
  </si>
  <si>
    <t>Francisco de Orellana</t>
  </si>
  <si>
    <t>El Oro</t>
  </si>
  <si>
    <t>Machala</t>
  </si>
  <si>
    <t>Manabí</t>
  </si>
  <si>
    <t>Manta</t>
  </si>
  <si>
    <t>Imbabura</t>
  </si>
  <si>
    <t>Ibarra</t>
  </si>
  <si>
    <t xml:space="preserve">Maynas </t>
  </si>
  <si>
    <t xml:space="preserve">Huamanga </t>
  </si>
  <si>
    <t>II. General Information</t>
  </si>
  <si>
    <t>Country</t>
  </si>
  <si>
    <t>GDP (million)</t>
  </si>
  <si>
    <t>Population
 (thousand)</t>
  </si>
  <si>
    <t>Area (Km²)</t>
  </si>
  <si>
    <t>Name</t>
  </si>
  <si>
    <t>Brazil</t>
  </si>
  <si>
    <t>Mexico</t>
  </si>
  <si>
    <t>Peru</t>
  </si>
  <si>
    <t>Year</t>
  </si>
  <si>
    <t>Local currency</t>
  </si>
  <si>
    <t>Municipality</t>
  </si>
  <si>
    <t>Population (thousand)</t>
  </si>
  <si>
    <t>Pando</t>
  </si>
  <si>
    <t>Santa Cruz</t>
  </si>
  <si>
    <t>Artigas</t>
  </si>
  <si>
    <t>Canelones</t>
  </si>
  <si>
    <t>Cerro Largo</t>
  </si>
  <si>
    <t>Colonia</t>
  </si>
  <si>
    <t>Durazno</t>
  </si>
  <si>
    <t>Lavalleja</t>
  </si>
  <si>
    <t>Maldonado</t>
  </si>
  <si>
    <t>Montevideo</t>
  </si>
  <si>
    <t>Paysandú</t>
  </si>
  <si>
    <t>Rivera</t>
  </si>
  <si>
    <t>Rocha</t>
  </si>
  <si>
    <t>Salto</t>
  </si>
  <si>
    <t>Achocalla</t>
  </si>
  <si>
    <t>El Alto</t>
  </si>
  <si>
    <t>Mecapaca</t>
  </si>
  <si>
    <t>Viacha</t>
  </si>
  <si>
    <t>Cobija</t>
  </si>
  <si>
    <t>Warnes</t>
  </si>
  <si>
    <t>Cotoca</t>
  </si>
  <si>
    <t>La Guardia</t>
  </si>
  <si>
    <t>Montero</t>
  </si>
  <si>
    <t>Alfenas</t>
  </si>
  <si>
    <t>Varginha</t>
  </si>
  <si>
    <t>Diadema</t>
  </si>
  <si>
    <t>Guarulhos</t>
  </si>
  <si>
    <t>Limeira</t>
  </si>
  <si>
    <t>Mauá</t>
  </si>
  <si>
    <t>Piracicaba</t>
  </si>
  <si>
    <t>Nuestra Señora de La Paz</t>
  </si>
  <si>
    <t>Juiz de Fora</t>
  </si>
  <si>
    <t>Santa María de Huachipa</t>
  </si>
  <si>
    <t>Dominican Republic</t>
  </si>
  <si>
    <t xml:space="preserve">Quantity </t>
  </si>
  <si>
    <t>Quantity</t>
  </si>
  <si>
    <t>Nicaragua</t>
  </si>
  <si>
    <t xml:space="preserve">Nicaragua </t>
  </si>
  <si>
    <t>Chinandega</t>
  </si>
  <si>
    <t>Esteli</t>
  </si>
  <si>
    <t>Granada</t>
  </si>
  <si>
    <t>Jinotepe</t>
  </si>
  <si>
    <t>Managua</t>
  </si>
  <si>
    <t>Masaya</t>
  </si>
  <si>
    <t>Nindiri</t>
  </si>
  <si>
    <t>Rivas</t>
  </si>
  <si>
    <t>Somoto</t>
  </si>
  <si>
    <t>Ticuantepe</t>
  </si>
  <si>
    <t>Tipitapa</t>
  </si>
  <si>
    <t>Local Currency</t>
  </si>
  <si>
    <t>Rosario</t>
  </si>
  <si>
    <t>Panama</t>
  </si>
  <si>
    <t>6.861.49</t>
  </si>
  <si>
    <t>Population 
(thousand)</t>
  </si>
  <si>
    <t>Guatemala City</t>
  </si>
  <si>
    <t xml:space="preserve">Acre </t>
  </si>
  <si>
    <t>Alagoas</t>
  </si>
  <si>
    <t>Ceará</t>
  </si>
  <si>
    <t>Distrito Federal</t>
  </si>
  <si>
    <t xml:space="preserve">Mato Grosso </t>
  </si>
  <si>
    <t>Sergipe</t>
  </si>
  <si>
    <t>Acre</t>
  </si>
  <si>
    <t>Rio Branco</t>
  </si>
  <si>
    <t>Arapiraca</t>
  </si>
  <si>
    <t>Fortaleza</t>
  </si>
  <si>
    <t>Várzea Grande</t>
  </si>
  <si>
    <t>Ananindeua</t>
  </si>
  <si>
    <t>Paragominas</t>
  </si>
  <si>
    <t>Novo Hamburgo</t>
  </si>
  <si>
    <t>Santo Ângelo</t>
  </si>
  <si>
    <t>Chapecó</t>
  </si>
  <si>
    <t>Criciúma</t>
  </si>
  <si>
    <t>Içara</t>
  </si>
  <si>
    <t>Indaial</t>
  </si>
  <si>
    <t>Itajai</t>
  </si>
  <si>
    <t>Joinville</t>
  </si>
  <si>
    <t>Palhoça</t>
  </si>
  <si>
    <t>São José</t>
  </si>
  <si>
    <t>Timbó</t>
  </si>
  <si>
    <t>Urussanga</t>
  </si>
  <si>
    <t>Sumaré</t>
  </si>
  <si>
    <t>Santo André</t>
  </si>
  <si>
    <t xml:space="preserve">São Bernado do Campo </t>
  </si>
  <si>
    <t>Aracaju</t>
  </si>
  <si>
    <t>Santa Fe</t>
  </si>
  <si>
    <t>Micchoacán</t>
  </si>
  <si>
    <t>León</t>
  </si>
  <si>
    <t>San José</t>
  </si>
  <si>
    <t>Tacuarembó</t>
  </si>
  <si>
    <t>Medellín</t>
  </si>
  <si>
    <t>Ibagué</t>
  </si>
  <si>
    <t>Acapulco de Juárez</t>
  </si>
  <si>
    <t>State/ Province/ Department</t>
  </si>
  <si>
    <t>State/ Province/ 
Department</t>
  </si>
  <si>
    <t xml:space="preserve">Brasília (Federal District) </t>
  </si>
  <si>
    <t>Boyacá</t>
  </si>
  <si>
    <t>Mexico City (Federal District)</t>
  </si>
  <si>
    <t>Metropolitan Lima</t>
  </si>
  <si>
    <t xml:space="preserve">Provinces of Lima </t>
  </si>
  <si>
    <t>Río Negro</t>
  </si>
  <si>
    <t>Provinces of Lima</t>
  </si>
  <si>
    <t>Bela Vista de Minas</t>
  </si>
  <si>
    <t>Caxias do Sul</t>
  </si>
  <si>
    <t>Bogotá</t>
  </si>
  <si>
    <t xml:space="preserve">Buenos Aires City (Federal District)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</si>
</sst>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2"/>
      <name val="Arial"/>
      <family val="2"/>
    </font>
    <font>
      <sz val="10"/>
      <name val="Microsoft Sans Serif"/>
      <family val="2"/>
    </font>
    <font>
      <sz val="8"/>
      <color indexed="8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textRotation="9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0" xfId="3" applyFont="1" applyFill="1" applyBorder="1"/>
    <xf numFmtId="43" fontId="7" fillId="0" borderId="0" xfId="3" applyFont="1"/>
    <xf numFmtId="43" fontId="2" fillId="0" borderId="0" xfId="3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top"/>
    </xf>
    <xf numFmtId="43" fontId="2" fillId="0" borderId="1" xfId="3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2" fillId="0" borderId="1" xfId="2" applyNumberFormat="1" applyFont="1" applyFill="1" applyBorder="1" applyAlignment="1">
      <alignment horizontal="center" vertical="top"/>
    </xf>
    <xf numFmtId="0" fontId="2" fillId="0" borderId="1" xfId="2" quotePrefix="1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vertical="top"/>
    </xf>
    <xf numFmtId="43" fontId="11" fillId="0" borderId="1" xfId="3" applyFont="1" applyFill="1" applyBorder="1" applyAlignment="1">
      <alignment vertical="top"/>
    </xf>
    <xf numFmtId="43" fontId="2" fillId="0" borderId="1" xfId="3" quotePrefix="1" applyFont="1" applyFill="1" applyBorder="1" applyAlignment="1">
      <alignment horizontal="right" vertical="top"/>
    </xf>
    <xf numFmtId="0" fontId="4" fillId="0" borderId="1" xfId="2" applyFont="1" applyFill="1" applyBorder="1" applyAlignment="1">
      <alignment vertical="top" wrapText="1"/>
    </xf>
    <xf numFmtId="0" fontId="2" fillId="0" borderId="1" xfId="2" quotePrefix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4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top" wrapText="1"/>
    </xf>
    <xf numFmtId="4" fontId="2" fillId="0" borderId="1" xfId="2" quotePrefix="1" applyNumberFormat="1" applyFont="1" applyFill="1" applyBorder="1" applyAlignment="1">
      <alignment horizontal="center" vertical="top"/>
    </xf>
    <xf numFmtId="0" fontId="2" fillId="0" borderId="1" xfId="2" quotePrefix="1" applyFont="1" applyFill="1" applyBorder="1" applyAlignment="1">
      <alignment horizontal="center" vertical="top" wrapText="1"/>
    </xf>
    <xf numFmtId="43" fontId="11" fillId="0" borderId="1" xfId="3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top" wrapText="1"/>
    </xf>
    <xf numFmtId="0" fontId="2" fillId="0" borderId="2" xfId="0" applyFont="1" applyFill="1" applyBorder="1"/>
    <xf numFmtId="0" fontId="0" fillId="0" borderId="0" xfId="0" applyFill="1"/>
    <xf numFmtId="43" fontId="2" fillId="0" borderId="1" xfId="3" quotePrefix="1" applyFont="1" applyFill="1" applyBorder="1" applyAlignment="1">
      <alignment horizontal="center" vertical="top"/>
    </xf>
    <xf numFmtId="43" fontId="2" fillId="0" borderId="1" xfId="3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/>
    <xf numFmtId="0" fontId="6" fillId="2" borderId="1" xfId="0" applyFont="1" applyFill="1" applyBorder="1" applyAlignment="1">
      <alignment horizontal="center" wrapText="1"/>
    </xf>
    <xf numFmtId="43" fontId="6" fillId="2" borderId="1" xfId="3" applyFont="1" applyFill="1" applyBorder="1" applyAlignment="1">
      <alignment horizontal="center" wrapText="1"/>
    </xf>
    <xf numFmtId="43" fontId="2" fillId="0" borderId="1" xfId="3" applyNumberFormat="1" applyFont="1" applyFill="1" applyBorder="1" applyAlignment="1">
      <alignment horizontal="right" vertical="top"/>
    </xf>
    <xf numFmtId="4" fontId="2" fillId="0" borderId="1" xfId="3" applyNumberFormat="1" applyFont="1" applyFill="1" applyBorder="1" applyAlignment="1">
      <alignment horizontal="right" vertical="top"/>
    </xf>
    <xf numFmtId="0" fontId="2" fillId="0" borderId="1" xfId="3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right" vertical="top"/>
    </xf>
    <xf numFmtId="4" fontId="0" fillId="0" borderId="0" xfId="0" applyNumberFormat="1" applyFill="1"/>
    <xf numFmtId="0" fontId="4" fillId="3" borderId="1" xfId="2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43" fontId="2" fillId="0" borderId="1" xfId="3" applyFont="1" applyFill="1" applyBorder="1" applyAlignment="1">
      <alignment horizontal="right" vertical="top"/>
    </xf>
    <xf numFmtId="43" fontId="2" fillId="0" borderId="1" xfId="3" applyFont="1" applyFill="1" applyBorder="1" applyAlignment="1">
      <alignment horizontal="center" vertical="top"/>
    </xf>
    <xf numFmtId="0" fontId="4" fillId="3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left" vertical="top" wrapText="1"/>
    </xf>
    <xf numFmtId="43" fontId="6" fillId="2" borderId="1" xfId="3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wrapText="1"/>
    </xf>
    <xf numFmtId="43" fontId="6" fillId="4" borderId="1" xfId="3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wrapText="1"/>
    </xf>
    <xf numFmtId="43" fontId="2" fillId="0" borderId="1" xfId="3" applyFont="1" applyFill="1" applyBorder="1" applyAlignment="1">
      <alignment horizontal="right" vertical="top"/>
    </xf>
    <xf numFmtId="43" fontId="2" fillId="0" borderId="1" xfId="3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2" quotePrefix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43" fontId="2" fillId="0" borderId="1" xfId="3" applyFont="1" applyFill="1" applyBorder="1" applyAlignment="1">
      <alignment horizontal="right" vertical="top"/>
    </xf>
    <xf numFmtId="43" fontId="2" fillId="0" borderId="1" xfId="3" applyFont="1" applyFill="1" applyBorder="1" applyAlignment="1">
      <alignment horizontal="center" vertical="top"/>
    </xf>
    <xf numFmtId="0" fontId="4" fillId="3" borderId="3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2" fillId="0" borderId="1" xfId="3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/>
    </xf>
    <xf numFmtId="43" fontId="6" fillId="2" borderId="1" xfId="3" applyFont="1" applyFill="1" applyBorder="1" applyAlignment="1">
      <alignment horizontal="center" wrapText="1"/>
    </xf>
    <xf numFmtId="43" fontId="6" fillId="2" borderId="1" xfId="3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43" fontId="11" fillId="0" borderId="1" xfId="3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43" fontId="6" fillId="4" borderId="1" xfId="3" applyFont="1" applyFill="1" applyBorder="1" applyAlignment="1">
      <alignment horizontal="center" wrapText="1"/>
    </xf>
    <xf numFmtId="43" fontId="6" fillId="4" borderId="1" xfId="3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</cellXfs>
  <cellStyles count="6">
    <cellStyle name="Comma" xfId="3" builtinId="3"/>
    <cellStyle name="Millares 2" xfId="5" xr:uid="{00000000-0005-0000-0000-000000000000}"/>
    <cellStyle name="Normal" xfId="0" builtinId="0"/>
    <cellStyle name="Normal 2" xfId="1" xr:uid="{00000000-0005-0000-0000-000002000000}"/>
    <cellStyle name="Normal_Resumo" xfId="2" xr:uid="{00000000-0005-0000-0000-000003000000}"/>
    <cellStyle name="Vírgula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view="pageBreakPreview" zoomScaleSheetLayoutView="100" workbookViewId="0">
      <pane ySplit="4" topLeftCell="A5" activePane="bottomLeft" state="frozen"/>
      <selection pane="bottomLeft" activeCell="A16" sqref="A16:A25"/>
    </sheetView>
  </sheetViews>
  <sheetFormatPr defaultColWidth="20.140625" defaultRowHeight="11.25" x14ac:dyDescent="0.2"/>
  <cols>
    <col min="1" max="1" width="13.5703125" style="1" customWidth="1"/>
    <col min="2" max="2" width="10.85546875" style="1" customWidth="1"/>
    <col min="3" max="3" width="12.28515625" style="7" customWidth="1"/>
    <col min="4" max="4" width="6.42578125" style="1" customWidth="1"/>
    <col min="5" max="5" width="17.5703125" style="7" customWidth="1"/>
    <col min="6" max="6" width="6.85546875" style="5" customWidth="1"/>
    <col min="7" max="16384" width="20.140625" style="1"/>
  </cols>
  <sheetData>
    <row r="1" spans="1:6" s="2" customFormat="1" ht="15" customHeight="1" x14ac:dyDescent="0.2">
      <c r="A1" s="68" t="s">
        <v>162</v>
      </c>
      <c r="B1" s="68"/>
      <c r="C1" s="68"/>
      <c r="D1" s="68"/>
      <c r="E1" s="68"/>
      <c r="F1" s="68"/>
    </row>
    <row r="2" spans="1:6" s="2" customFormat="1" ht="15" customHeight="1" x14ac:dyDescent="0.2">
      <c r="A2" s="69" t="s">
        <v>163</v>
      </c>
      <c r="B2" s="69"/>
      <c r="C2" s="69"/>
      <c r="D2" s="69"/>
      <c r="E2" s="69"/>
      <c r="F2" s="69"/>
    </row>
    <row r="3" spans="1:6" s="2" customFormat="1" ht="25.15" customHeight="1" x14ac:dyDescent="0.2">
      <c r="A3" s="70" t="s">
        <v>163</v>
      </c>
      <c r="B3" s="72" t="s">
        <v>166</v>
      </c>
      <c r="C3" s="72" t="s">
        <v>165</v>
      </c>
      <c r="D3" s="72"/>
      <c r="E3" s="72" t="s">
        <v>164</v>
      </c>
      <c r="F3" s="72"/>
    </row>
    <row r="4" spans="1:6" s="3" customFormat="1" ht="25.15" customHeight="1" x14ac:dyDescent="0.2">
      <c r="A4" s="71"/>
      <c r="B4" s="69"/>
      <c r="C4" s="38" t="s">
        <v>209</v>
      </c>
      <c r="D4" s="37" t="s">
        <v>171</v>
      </c>
      <c r="E4" s="38" t="s">
        <v>224</v>
      </c>
      <c r="F4" s="37" t="s">
        <v>171</v>
      </c>
    </row>
    <row r="5" spans="1:6" ht="15.95" customHeight="1" x14ac:dyDescent="0.2">
      <c r="A5" s="66" t="s">
        <v>3</v>
      </c>
      <c r="B5" s="73">
        <v>2780400</v>
      </c>
      <c r="C5" s="15">
        <v>36260.129999999997</v>
      </c>
      <c r="D5" s="14">
        <v>2001</v>
      </c>
      <c r="E5" s="15">
        <v>268696.70883429202</v>
      </c>
      <c r="F5" s="14">
        <v>2001</v>
      </c>
    </row>
    <row r="6" spans="1:6" ht="15.95" customHeight="1" x14ac:dyDescent="0.2">
      <c r="A6" s="66"/>
      <c r="B6" s="73"/>
      <c r="C6" s="15">
        <f>37515632/1000</f>
        <v>37515.631999999998</v>
      </c>
      <c r="D6" s="14">
        <v>2002</v>
      </c>
      <c r="E6" s="15">
        <v>312580.14386036701</v>
      </c>
      <c r="F6" s="14">
        <v>2002</v>
      </c>
    </row>
    <row r="7" spans="1:6" ht="15.95" customHeight="1" x14ac:dyDescent="0.2">
      <c r="A7" s="66"/>
      <c r="B7" s="73"/>
      <c r="C7" s="15">
        <f>37869730/1000</f>
        <v>37869.730000000003</v>
      </c>
      <c r="D7" s="14">
        <v>2003</v>
      </c>
      <c r="E7" s="15">
        <v>375909.36139664921</v>
      </c>
      <c r="F7" s="14">
        <v>2003</v>
      </c>
    </row>
    <row r="8" spans="1:6" ht="15.95" customHeight="1" x14ac:dyDescent="0.2">
      <c r="A8" s="66"/>
      <c r="B8" s="73"/>
      <c r="C8" s="15">
        <v>38226</v>
      </c>
      <c r="D8" s="14">
        <v>2004</v>
      </c>
      <c r="E8" s="15">
        <v>446351.19</v>
      </c>
      <c r="F8" s="14">
        <v>2004</v>
      </c>
    </row>
    <row r="9" spans="1:6" ht="15.95" customHeight="1" x14ac:dyDescent="0.2">
      <c r="A9" s="66"/>
      <c r="B9" s="73"/>
      <c r="C9" s="15">
        <f>38592150/1000</f>
        <v>38592.15</v>
      </c>
      <c r="D9" s="14">
        <v>2005</v>
      </c>
      <c r="E9" s="15">
        <v>531938.72229640465</v>
      </c>
      <c r="F9" s="14">
        <v>2005</v>
      </c>
    </row>
    <row r="10" spans="1:6" ht="15.95" customHeight="1" x14ac:dyDescent="0.2">
      <c r="A10" s="66"/>
      <c r="B10" s="73"/>
      <c r="C10" s="15">
        <v>38970.610999999997</v>
      </c>
      <c r="D10" s="10">
        <v>2006</v>
      </c>
      <c r="E10" s="15">
        <v>654413.06420566095</v>
      </c>
      <c r="F10" s="14">
        <v>2006</v>
      </c>
    </row>
    <row r="11" spans="1:6" ht="15.95" customHeight="1" x14ac:dyDescent="0.2">
      <c r="A11" s="66"/>
      <c r="B11" s="73"/>
      <c r="C11" s="15">
        <v>39356.383000000002</v>
      </c>
      <c r="D11" s="14">
        <v>2007</v>
      </c>
      <c r="E11" s="61" t="s">
        <v>26</v>
      </c>
      <c r="F11" s="14" t="s">
        <v>26</v>
      </c>
    </row>
    <row r="12" spans="1:6" ht="15.95" customHeight="1" x14ac:dyDescent="0.2">
      <c r="A12" s="66"/>
      <c r="B12" s="73"/>
      <c r="C12" s="15">
        <v>40117.095999999998</v>
      </c>
      <c r="D12" s="14">
        <v>2010</v>
      </c>
      <c r="E12" s="15">
        <v>1958890</v>
      </c>
      <c r="F12" s="14">
        <v>2010</v>
      </c>
    </row>
    <row r="13" spans="1:6" ht="15.95" customHeight="1" x14ac:dyDescent="0.2">
      <c r="A13" s="67" t="s">
        <v>64</v>
      </c>
      <c r="B13" s="73">
        <v>1098580</v>
      </c>
      <c r="C13" s="15">
        <v>9427</v>
      </c>
      <c r="D13" s="14">
        <v>2004</v>
      </c>
      <c r="E13" s="15">
        <v>69536.820000000007</v>
      </c>
      <c r="F13" s="14">
        <v>2004</v>
      </c>
    </row>
    <row r="14" spans="1:6" ht="15.95" customHeight="1" x14ac:dyDescent="0.2">
      <c r="A14" s="67"/>
      <c r="B14" s="73"/>
      <c r="C14" s="15">
        <v>9427.2189999999991</v>
      </c>
      <c r="D14" s="14">
        <v>2005</v>
      </c>
      <c r="E14" s="15">
        <v>75285.209000000003</v>
      </c>
      <c r="F14" s="14">
        <v>2005</v>
      </c>
    </row>
    <row r="15" spans="1:6" ht="15.95" customHeight="1" x14ac:dyDescent="0.2">
      <c r="A15" s="67"/>
      <c r="B15" s="73"/>
      <c r="C15" s="15">
        <v>10426154</v>
      </c>
      <c r="D15" s="11">
        <v>2010</v>
      </c>
      <c r="E15" s="15">
        <v>34271640</v>
      </c>
      <c r="F15" s="14">
        <v>2011</v>
      </c>
    </row>
    <row r="16" spans="1:6" ht="15.95" customHeight="1" x14ac:dyDescent="0.2">
      <c r="A16" s="75" t="s">
        <v>168</v>
      </c>
      <c r="B16" s="74">
        <v>8515767</v>
      </c>
      <c r="C16" s="15">
        <v>171279.88200000001</v>
      </c>
      <c r="D16" s="14">
        <v>2000</v>
      </c>
      <c r="E16" s="61">
        <v>1101255</v>
      </c>
      <c r="F16" s="14">
        <v>2000</v>
      </c>
    </row>
    <row r="17" spans="1:7" ht="15.95" customHeight="1" x14ac:dyDescent="0.2">
      <c r="A17" s="76"/>
      <c r="B17" s="74"/>
      <c r="C17" s="15">
        <v>173821.93400000001</v>
      </c>
      <c r="D17" s="11">
        <v>2001</v>
      </c>
      <c r="E17" s="15">
        <v>1198736.1880000001</v>
      </c>
      <c r="F17" s="11">
        <v>2001</v>
      </c>
    </row>
    <row r="18" spans="1:7" ht="15.95" customHeight="1" x14ac:dyDescent="0.2">
      <c r="A18" s="76"/>
      <c r="B18" s="74"/>
      <c r="C18" s="15">
        <v>176391.01500000001</v>
      </c>
      <c r="D18" s="11">
        <v>2002</v>
      </c>
      <c r="E18" s="15">
        <v>1346027.5530000001</v>
      </c>
      <c r="F18" s="11">
        <v>2002</v>
      </c>
    </row>
    <row r="19" spans="1:7" ht="15.95" customHeight="1" x14ac:dyDescent="0.2">
      <c r="A19" s="76"/>
      <c r="B19" s="74"/>
      <c r="C19" s="15">
        <v>178985.30600000001</v>
      </c>
      <c r="D19" s="14">
        <v>2003</v>
      </c>
      <c r="E19" s="61">
        <v>1556182.1140000001</v>
      </c>
      <c r="F19" s="14">
        <v>2003</v>
      </c>
    </row>
    <row r="20" spans="1:7" ht="15.95" customHeight="1" x14ac:dyDescent="0.2">
      <c r="A20" s="76"/>
      <c r="B20" s="74"/>
      <c r="C20" s="15">
        <v>181586.03</v>
      </c>
      <c r="D20" s="14">
        <v>2004</v>
      </c>
      <c r="E20" s="15">
        <v>1769140.61</v>
      </c>
      <c r="F20" s="14">
        <v>2004</v>
      </c>
    </row>
    <row r="21" spans="1:7" ht="15.95" customHeight="1" x14ac:dyDescent="0.2">
      <c r="A21" s="76"/>
      <c r="B21" s="74"/>
      <c r="C21" s="15">
        <v>184184.264</v>
      </c>
      <c r="D21" s="14">
        <v>2005</v>
      </c>
      <c r="E21" s="61">
        <v>1937598.291</v>
      </c>
      <c r="F21" s="14">
        <v>2005</v>
      </c>
    </row>
    <row r="22" spans="1:7" ht="15.95" customHeight="1" x14ac:dyDescent="0.2">
      <c r="A22" s="76"/>
      <c r="B22" s="74"/>
      <c r="C22" s="61" t="s">
        <v>26</v>
      </c>
      <c r="D22" s="62" t="s">
        <v>26</v>
      </c>
      <c r="E22" s="62">
        <v>3770084.87158</v>
      </c>
      <c r="F22" s="11">
        <v>2010</v>
      </c>
    </row>
    <row r="23" spans="1:7" ht="15.95" customHeight="1" x14ac:dyDescent="0.2">
      <c r="A23" s="76"/>
      <c r="B23" s="74"/>
      <c r="C23" s="15">
        <v>192376.49600000001</v>
      </c>
      <c r="D23" s="11">
        <v>2011</v>
      </c>
      <c r="E23" s="61" t="s">
        <v>26</v>
      </c>
      <c r="F23" s="62" t="s">
        <v>26</v>
      </c>
    </row>
    <row r="24" spans="1:7" ht="15.95" customHeight="1" x14ac:dyDescent="0.2">
      <c r="A24" s="76"/>
      <c r="B24" s="74"/>
      <c r="C24" s="61" t="s">
        <v>26</v>
      </c>
      <c r="D24" s="62" t="s">
        <v>26</v>
      </c>
      <c r="E24" s="62">
        <v>4837950</v>
      </c>
      <c r="F24" s="11">
        <v>2013</v>
      </c>
    </row>
    <row r="25" spans="1:7" ht="15.95" customHeight="1" x14ac:dyDescent="0.2">
      <c r="A25" s="77"/>
      <c r="B25" s="74"/>
      <c r="C25" s="15">
        <f>202768562/1000</f>
        <v>202768.56200000001</v>
      </c>
      <c r="D25" s="11">
        <v>2014</v>
      </c>
      <c r="E25" s="61" t="s">
        <v>26</v>
      </c>
      <c r="F25" s="62" t="s">
        <v>26</v>
      </c>
    </row>
    <row r="26" spans="1:7" ht="15.95" customHeight="1" x14ac:dyDescent="0.2">
      <c r="A26" s="66" t="s">
        <v>24</v>
      </c>
      <c r="B26" s="74">
        <v>756096</v>
      </c>
      <c r="C26" s="15">
        <v>15571.679</v>
      </c>
      <c r="D26" s="11">
        <v>2001</v>
      </c>
      <c r="E26" s="62">
        <v>42191778</v>
      </c>
      <c r="F26" s="11">
        <v>2001</v>
      </c>
    </row>
    <row r="27" spans="1:7" ht="15.95" customHeight="1" x14ac:dyDescent="0.2">
      <c r="A27" s="66"/>
      <c r="B27" s="74"/>
      <c r="C27" s="15">
        <v>15745.583000000001</v>
      </c>
      <c r="D27" s="11">
        <v>2002</v>
      </c>
      <c r="E27" s="62">
        <v>44226288</v>
      </c>
      <c r="F27" s="11">
        <v>2002</v>
      </c>
      <c r="G27" s="32"/>
    </row>
    <row r="28" spans="1:7" ht="15.95" customHeight="1" x14ac:dyDescent="0.2">
      <c r="A28" s="66"/>
      <c r="B28" s="74"/>
      <c r="C28" s="15">
        <v>15919.478999999999</v>
      </c>
      <c r="D28" s="11">
        <v>2003</v>
      </c>
      <c r="E28" s="62">
        <v>50730700</v>
      </c>
      <c r="F28" s="11">
        <v>2003</v>
      </c>
    </row>
    <row r="29" spans="1:7" ht="15.95" customHeight="1" x14ac:dyDescent="0.2">
      <c r="A29" s="66"/>
      <c r="B29" s="74"/>
      <c r="C29" s="15">
        <v>16093</v>
      </c>
      <c r="D29" s="11">
        <v>2004</v>
      </c>
      <c r="E29" s="62">
        <v>57367950.509999998</v>
      </c>
      <c r="F29" s="11">
        <v>2004</v>
      </c>
    </row>
    <row r="30" spans="1:7" ht="15.95" customHeight="1" x14ac:dyDescent="0.2">
      <c r="A30" s="66"/>
      <c r="B30" s="74"/>
      <c r="C30" s="15">
        <v>16267</v>
      </c>
      <c r="D30" s="11">
        <v>2005</v>
      </c>
      <c r="E30" s="62">
        <v>69571692</v>
      </c>
      <c r="F30" s="11">
        <v>2005</v>
      </c>
    </row>
    <row r="31" spans="1:7" ht="15.95" customHeight="1" x14ac:dyDescent="0.2">
      <c r="A31" s="66"/>
      <c r="B31" s="74"/>
      <c r="C31" s="15">
        <v>16432.669999999998</v>
      </c>
      <c r="D31" s="11">
        <v>2006</v>
      </c>
      <c r="E31" s="62">
        <v>86461089</v>
      </c>
      <c r="F31" s="11">
        <v>2006</v>
      </c>
    </row>
    <row r="32" spans="1:7" ht="15.95" customHeight="1" x14ac:dyDescent="0.2">
      <c r="A32" s="66"/>
      <c r="B32" s="74"/>
      <c r="C32" s="15">
        <v>16598.07</v>
      </c>
      <c r="D32" s="11">
        <v>2007</v>
      </c>
      <c r="E32" s="62">
        <v>96752279</v>
      </c>
      <c r="F32" s="11">
        <v>2007</v>
      </c>
    </row>
    <row r="33" spans="1:6" ht="15.95" customHeight="1" x14ac:dyDescent="0.2">
      <c r="A33" s="66"/>
      <c r="B33" s="74"/>
      <c r="C33" s="15">
        <v>16763.47</v>
      </c>
      <c r="D33" s="11">
        <v>2008</v>
      </c>
      <c r="E33" s="62">
        <v>100411490</v>
      </c>
      <c r="F33" s="11">
        <v>2008</v>
      </c>
    </row>
    <row r="34" spans="1:6" ht="15.95" customHeight="1" x14ac:dyDescent="0.2">
      <c r="A34" s="66"/>
      <c r="B34" s="74"/>
      <c r="C34" s="15">
        <v>16928.87</v>
      </c>
      <c r="D34" s="11">
        <v>2009</v>
      </c>
      <c r="E34" s="62">
        <v>96123963</v>
      </c>
      <c r="F34" s="11">
        <v>2009</v>
      </c>
    </row>
    <row r="35" spans="1:6" ht="15.95" customHeight="1" x14ac:dyDescent="0.2">
      <c r="A35" s="66"/>
      <c r="B35" s="74"/>
      <c r="C35" s="15">
        <v>17094.27</v>
      </c>
      <c r="D35" s="11">
        <v>2010</v>
      </c>
      <c r="E35" s="62">
        <v>121613800</v>
      </c>
      <c r="F35" s="11">
        <v>2010</v>
      </c>
    </row>
    <row r="36" spans="1:6" ht="15.95" customHeight="1" x14ac:dyDescent="0.2">
      <c r="A36" s="66"/>
      <c r="B36" s="74"/>
      <c r="C36" s="15">
        <v>17248.45</v>
      </c>
      <c r="D36" s="11">
        <v>2011</v>
      </c>
      <c r="E36" s="62">
        <v>140415760</v>
      </c>
      <c r="F36" s="11">
        <v>2011</v>
      </c>
    </row>
    <row r="37" spans="1:6" ht="15.95" customHeight="1" x14ac:dyDescent="0.2">
      <c r="A37" s="66"/>
      <c r="B37" s="74"/>
      <c r="C37" s="15">
        <v>17460</v>
      </c>
      <c r="D37" s="11">
        <v>2012</v>
      </c>
      <c r="E37" s="62">
        <v>150856770</v>
      </c>
      <c r="F37" s="11">
        <v>2012</v>
      </c>
    </row>
    <row r="38" spans="1:6" ht="15.95" customHeight="1" x14ac:dyDescent="0.2">
      <c r="A38" s="66"/>
      <c r="B38" s="74"/>
      <c r="C38" s="15">
        <v>17556.810000000001</v>
      </c>
      <c r="D38" s="11">
        <v>2013</v>
      </c>
      <c r="E38" s="62">
        <v>159707970</v>
      </c>
      <c r="F38" s="11">
        <v>2013</v>
      </c>
    </row>
    <row r="39" spans="1:6" ht="15.95" customHeight="1" x14ac:dyDescent="0.2">
      <c r="A39" s="78" t="s">
        <v>65</v>
      </c>
      <c r="B39" s="73">
        <v>1141748</v>
      </c>
      <c r="C39" s="15">
        <v>40064.093000000001</v>
      </c>
      <c r="D39" s="14">
        <v>2003</v>
      </c>
      <c r="E39" s="61">
        <v>228516600</v>
      </c>
      <c r="F39" s="14">
        <v>2003</v>
      </c>
    </row>
    <row r="40" spans="1:6" ht="15.95" customHeight="1" x14ac:dyDescent="0.2">
      <c r="A40" s="78"/>
      <c r="B40" s="73"/>
      <c r="C40" s="15">
        <v>42954</v>
      </c>
      <c r="D40" s="14">
        <v>2004</v>
      </c>
      <c r="E40" s="15">
        <v>255572605.52000001</v>
      </c>
      <c r="F40" s="14">
        <v>2004</v>
      </c>
    </row>
    <row r="41" spans="1:6" ht="15.95" customHeight="1" x14ac:dyDescent="0.2">
      <c r="A41" s="78"/>
      <c r="B41" s="73"/>
      <c r="C41" s="15">
        <v>46294</v>
      </c>
      <c r="D41" s="14">
        <v>2005</v>
      </c>
      <c r="E41" s="15">
        <v>283847595</v>
      </c>
      <c r="F41" s="14">
        <v>2005</v>
      </c>
    </row>
    <row r="42" spans="1:6" ht="15.95" customHeight="1" x14ac:dyDescent="0.2">
      <c r="A42" s="78"/>
      <c r="B42" s="73"/>
      <c r="C42" s="21">
        <v>46044.601000000002</v>
      </c>
      <c r="D42" s="14">
        <v>2011</v>
      </c>
      <c r="E42" s="15">
        <v>548273000</v>
      </c>
      <c r="F42" s="11">
        <v>2011</v>
      </c>
    </row>
    <row r="43" spans="1:6" ht="15.95" customHeight="1" x14ac:dyDescent="0.2">
      <c r="A43" s="66" t="s">
        <v>27</v>
      </c>
      <c r="B43" s="73">
        <v>51100</v>
      </c>
      <c r="C43" s="15">
        <v>4169.7299999999996</v>
      </c>
      <c r="D43" s="14">
        <v>2003</v>
      </c>
      <c r="E43" s="61">
        <v>6982288</v>
      </c>
      <c r="F43" s="14">
        <v>2003</v>
      </c>
    </row>
    <row r="44" spans="1:6" ht="15.95" customHeight="1" x14ac:dyDescent="0.2">
      <c r="A44" s="66"/>
      <c r="B44" s="73"/>
      <c r="C44" s="15">
        <v>4248</v>
      </c>
      <c r="D44" s="14">
        <v>2004</v>
      </c>
      <c r="E44" s="15">
        <v>8025136.9699999997</v>
      </c>
      <c r="F44" s="14">
        <v>2004</v>
      </c>
    </row>
    <row r="45" spans="1:6" ht="15.95" customHeight="1" x14ac:dyDescent="0.2">
      <c r="A45" s="66"/>
      <c r="B45" s="73"/>
      <c r="C45" s="15">
        <v>4322</v>
      </c>
      <c r="D45" s="14">
        <v>2005</v>
      </c>
      <c r="E45" s="15">
        <v>9468594</v>
      </c>
      <c r="F45" s="14">
        <v>2005</v>
      </c>
    </row>
    <row r="46" spans="1:6" ht="15.95" customHeight="1" x14ac:dyDescent="0.2">
      <c r="A46" s="66"/>
      <c r="B46" s="73"/>
      <c r="C46" s="15">
        <v>4563</v>
      </c>
      <c r="D46" s="14">
        <v>2010</v>
      </c>
      <c r="E46" s="15">
        <v>19044233.399999999</v>
      </c>
      <c r="F46" s="14">
        <v>2010</v>
      </c>
    </row>
    <row r="47" spans="1:6" ht="15.95" customHeight="1" x14ac:dyDescent="0.2">
      <c r="A47" s="66" t="s">
        <v>66</v>
      </c>
      <c r="B47" s="73">
        <v>256369.5</v>
      </c>
      <c r="C47" s="15">
        <v>12156.608</v>
      </c>
      <c r="D47" s="14">
        <v>2001</v>
      </c>
      <c r="E47" s="15">
        <v>21024.084999999999</v>
      </c>
      <c r="F47" s="14">
        <v>2001</v>
      </c>
    </row>
    <row r="48" spans="1:6" ht="15.95" customHeight="1" x14ac:dyDescent="0.2">
      <c r="A48" s="66"/>
      <c r="B48" s="73"/>
      <c r="C48" s="15">
        <v>13026</v>
      </c>
      <c r="D48" s="14">
        <v>2004</v>
      </c>
      <c r="E48" s="15">
        <v>30281.5</v>
      </c>
      <c r="F48" s="14">
        <v>2004</v>
      </c>
    </row>
    <row r="49" spans="1:6" ht="15.95" customHeight="1" x14ac:dyDescent="0.2">
      <c r="A49" s="66"/>
      <c r="B49" s="73"/>
      <c r="C49" s="15">
        <v>14483.499</v>
      </c>
      <c r="D49" s="14">
        <v>2010</v>
      </c>
      <c r="E49" s="61">
        <v>57978</v>
      </c>
      <c r="F49" s="14">
        <v>2010</v>
      </c>
    </row>
    <row r="50" spans="1:6" ht="15.95" customHeight="1" x14ac:dyDescent="0.2">
      <c r="A50" s="66" t="s">
        <v>29</v>
      </c>
      <c r="B50" s="73">
        <v>108889</v>
      </c>
      <c r="C50" s="15">
        <v>12299.477000000001</v>
      </c>
      <c r="D50" s="14">
        <v>2003</v>
      </c>
      <c r="E50" s="61">
        <v>197790.9</v>
      </c>
      <c r="F50" s="14">
        <v>2003</v>
      </c>
    </row>
    <row r="51" spans="1:6" ht="15.95" customHeight="1" x14ac:dyDescent="0.2">
      <c r="A51" s="66"/>
      <c r="B51" s="73"/>
      <c r="C51" s="15">
        <v>12628</v>
      </c>
      <c r="D51" s="14">
        <v>2004</v>
      </c>
      <c r="E51" s="15">
        <v>218370.31</v>
      </c>
      <c r="F51" s="14">
        <v>2004</v>
      </c>
    </row>
    <row r="52" spans="1:6" ht="15.95" customHeight="1" x14ac:dyDescent="0.2">
      <c r="A52" s="66"/>
      <c r="B52" s="73"/>
      <c r="C52" s="15">
        <v>15100</v>
      </c>
      <c r="D52" s="14">
        <v>2012</v>
      </c>
      <c r="E52" s="15">
        <f>49.9*1000000000/1000000</f>
        <v>49900</v>
      </c>
      <c r="F52" s="14">
        <v>2012</v>
      </c>
    </row>
    <row r="53" spans="1:6" ht="15.95" customHeight="1" x14ac:dyDescent="0.2">
      <c r="A53" s="66" t="s">
        <v>2</v>
      </c>
      <c r="B53" s="73">
        <v>112492</v>
      </c>
      <c r="C53" s="15">
        <v>6535.3440000000001</v>
      </c>
      <c r="D53" s="14">
        <v>2001</v>
      </c>
      <c r="E53" s="61">
        <v>120322</v>
      </c>
      <c r="F53" s="14">
        <v>2003</v>
      </c>
    </row>
    <row r="54" spans="1:6" ht="15.95" customHeight="1" x14ac:dyDescent="0.2">
      <c r="A54" s="66"/>
      <c r="B54" s="73"/>
      <c r="C54" s="15">
        <v>6975</v>
      </c>
      <c r="D54" s="14">
        <v>2004</v>
      </c>
      <c r="E54" s="15">
        <v>133965.75</v>
      </c>
      <c r="F54" s="14">
        <v>2004</v>
      </c>
    </row>
    <row r="55" spans="1:6" ht="15.95" customHeight="1" x14ac:dyDescent="0.2">
      <c r="A55" s="66" t="s">
        <v>169</v>
      </c>
      <c r="B55" s="73">
        <v>1964375</v>
      </c>
      <c r="C55" s="15">
        <v>97483.411999999997</v>
      </c>
      <c r="D55" s="14">
        <v>2000</v>
      </c>
      <c r="E55" s="61">
        <v>6895357</v>
      </c>
      <c r="F55" s="14">
        <v>2003</v>
      </c>
    </row>
    <row r="56" spans="1:6" ht="15.95" customHeight="1" x14ac:dyDescent="0.2">
      <c r="A56" s="66"/>
      <c r="B56" s="73"/>
      <c r="C56" s="15">
        <v>97483.411999999997</v>
      </c>
      <c r="D56" s="14">
        <v>2000</v>
      </c>
      <c r="E56" s="61">
        <v>7713796</v>
      </c>
      <c r="F56" s="14">
        <v>2004</v>
      </c>
    </row>
    <row r="57" spans="1:6" ht="15.95" customHeight="1" x14ac:dyDescent="0.2">
      <c r="A57" s="66"/>
      <c r="B57" s="73"/>
      <c r="C57" s="15">
        <v>97483.411999999997</v>
      </c>
      <c r="D57" s="14">
        <v>2000</v>
      </c>
      <c r="E57" s="61">
        <v>8374349</v>
      </c>
      <c r="F57" s="14">
        <v>2005</v>
      </c>
    </row>
    <row r="58" spans="1:6" ht="15.95" customHeight="1" x14ac:dyDescent="0.2">
      <c r="A58" s="67"/>
      <c r="B58" s="73"/>
      <c r="C58" s="15">
        <v>106202</v>
      </c>
      <c r="D58" s="14">
        <v>2004</v>
      </c>
      <c r="E58" s="15">
        <v>7643974.4199999999</v>
      </c>
      <c r="F58" s="14">
        <v>2004</v>
      </c>
    </row>
    <row r="59" spans="1:6" s="33" customFormat="1" ht="15.95" customHeight="1" x14ac:dyDescent="0.2">
      <c r="A59" s="66" t="s">
        <v>211</v>
      </c>
      <c r="B59" s="74">
        <v>130373.47</v>
      </c>
      <c r="C59" s="15">
        <v>5244.7</v>
      </c>
      <c r="D59" s="14">
        <v>2002</v>
      </c>
      <c r="E59" s="15">
        <v>57376.327391210201</v>
      </c>
      <c r="F59" s="14">
        <v>2002</v>
      </c>
    </row>
    <row r="60" spans="1:6" s="33" customFormat="1" ht="15.95" customHeight="1" x14ac:dyDescent="0.2">
      <c r="A60" s="66"/>
      <c r="B60" s="74"/>
      <c r="C60" s="15">
        <v>5312.7</v>
      </c>
      <c r="D60" s="14">
        <v>2003</v>
      </c>
      <c r="E60" s="15">
        <v>61958.511250856645</v>
      </c>
      <c r="F60" s="14">
        <v>2003</v>
      </c>
    </row>
    <row r="61" spans="1:6" s="33" customFormat="1" ht="15.95" customHeight="1" x14ac:dyDescent="0.2">
      <c r="A61" s="66"/>
      <c r="B61" s="74"/>
      <c r="C61" s="15">
        <v>5380.5</v>
      </c>
      <c r="D61" s="14">
        <v>2004</v>
      </c>
      <c r="E61" s="15">
        <v>71155.553509144927</v>
      </c>
      <c r="F61" s="14">
        <v>2004</v>
      </c>
    </row>
    <row r="62" spans="1:6" s="33" customFormat="1" ht="15.95" customHeight="1" x14ac:dyDescent="0.2">
      <c r="A62" s="66"/>
      <c r="B62" s="74"/>
      <c r="C62" s="15">
        <v>5450.4</v>
      </c>
      <c r="D62" s="14">
        <v>2005</v>
      </c>
      <c r="E62" s="15">
        <v>81524.369786636787</v>
      </c>
      <c r="F62" s="14">
        <v>2005</v>
      </c>
    </row>
    <row r="63" spans="1:6" s="33" customFormat="1" ht="15.95" customHeight="1" x14ac:dyDescent="0.2">
      <c r="A63" s="66"/>
      <c r="B63" s="74"/>
      <c r="C63" s="15">
        <v>5522.6</v>
      </c>
      <c r="D63" s="14">
        <v>2006</v>
      </c>
      <c r="E63" s="15">
        <v>119235.1963589285</v>
      </c>
      <c r="F63" s="14">
        <v>2006</v>
      </c>
    </row>
    <row r="64" spans="1:6" s="33" customFormat="1" ht="15.95" customHeight="1" x14ac:dyDescent="0.2">
      <c r="A64" s="66"/>
      <c r="B64" s="74"/>
      <c r="C64" s="15">
        <v>5595.5</v>
      </c>
      <c r="D64" s="14">
        <v>2007</v>
      </c>
      <c r="E64" s="15">
        <v>137379.27632460097</v>
      </c>
      <c r="F64" s="14">
        <v>2007</v>
      </c>
    </row>
    <row r="65" spans="1:6" s="33" customFormat="1" ht="15.95" customHeight="1" x14ac:dyDescent="0.2">
      <c r="A65" s="66"/>
      <c r="B65" s="74"/>
      <c r="C65" s="15">
        <v>5668.9</v>
      </c>
      <c r="D65" s="14">
        <v>2008</v>
      </c>
      <c r="E65" s="15">
        <v>159902.29359505451</v>
      </c>
      <c r="F65" s="14">
        <v>2008</v>
      </c>
    </row>
    <row r="66" spans="1:6" s="33" customFormat="1" ht="15.95" customHeight="1" x14ac:dyDescent="0.2">
      <c r="A66" s="66"/>
      <c r="B66" s="74"/>
      <c r="C66" s="15">
        <v>5742.3</v>
      </c>
      <c r="D66" s="14">
        <v>2009</v>
      </c>
      <c r="E66" s="15">
        <v>165895.70826897994</v>
      </c>
      <c r="F66" s="14">
        <v>2009</v>
      </c>
    </row>
    <row r="67" spans="1:6" s="33" customFormat="1" ht="15.95" customHeight="1" x14ac:dyDescent="0.2">
      <c r="A67" s="66"/>
      <c r="B67" s="74"/>
      <c r="C67" s="15">
        <v>5815.5</v>
      </c>
      <c r="D67" s="14">
        <v>2010</v>
      </c>
      <c r="E67" s="15">
        <v>183380.92311489509</v>
      </c>
      <c r="F67" s="14">
        <v>2010</v>
      </c>
    </row>
    <row r="68" spans="1:6" s="33" customFormat="1" ht="15.95" customHeight="1" x14ac:dyDescent="0.2">
      <c r="A68" s="66"/>
      <c r="B68" s="74"/>
      <c r="C68" s="15">
        <v>5888.9</v>
      </c>
      <c r="D68" s="14">
        <v>2011</v>
      </c>
      <c r="E68" s="15">
        <v>216084.18674217304</v>
      </c>
      <c r="F68" s="14">
        <v>2011</v>
      </c>
    </row>
    <row r="69" spans="1:6" s="33" customFormat="1" ht="15.95" customHeight="1" x14ac:dyDescent="0.2">
      <c r="A69" s="66"/>
      <c r="B69" s="74"/>
      <c r="C69" s="15">
        <v>6071</v>
      </c>
      <c r="D69" s="14">
        <v>2012</v>
      </c>
      <c r="E69" s="15">
        <v>247420.96885541599</v>
      </c>
      <c r="F69" s="14">
        <v>2012</v>
      </c>
    </row>
    <row r="70" spans="1:6" ht="15.95" customHeight="1" x14ac:dyDescent="0.2">
      <c r="A70" s="78" t="s">
        <v>226</v>
      </c>
      <c r="B70" s="74">
        <v>75517</v>
      </c>
      <c r="C70" s="15">
        <v>2948.0230000000001</v>
      </c>
      <c r="D70" s="14">
        <v>2000</v>
      </c>
      <c r="E70" s="15">
        <v>11620.5</v>
      </c>
      <c r="F70" s="14">
        <v>2000</v>
      </c>
    </row>
    <row r="71" spans="1:6" ht="15.95" customHeight="1" x14ac:dyDescent="0.2">
      <c r="A71" s="78"/>
      <c r="B71" s="74"/>
      <c r="C71" s="15">
        <v>3003.9540000000002</v>
      </c>
      <c r="D71" s="14">
        <v>2001</v>
      </c>
      <c r="E71" s="15">
        <v>11807.5</v>
      </c>
      <c r="F71" s="14">
        <v>2001</v>
      </c>
    </row>
    <row r="72" spans="1:6" ht="15.95" customHeight="1" x14ac:dyDescent="0.2">
      <c r="A72" s="78"/>
      <c r="B72" s="74"/>
      <c r="C72" s="15">
        <v>3060.098</v>
      </c>
      <c r="D72" s="14">
        <v>2002</v>
      </c>
      <c r="E72" s="15">
        <v>12272.4</v>
      </c>
      <c r="F72" s="14">
        <v>2002</v>
      </c>
    </row>
    <row r="73" spans="1:6" ht="15.95" customHeight="1" x14ac:dyDescent="0.2">
      <c r="A73" s="78"/>
      <c r="B73" s="74"/>
      <c r="C73" s="15">
        <v>3116.277</v>
      </c>
      <c r="D73" s="14">
        <v>2003</v>
      </c>
      <c r="E73" s="15">
        <v>12933.2</v>
      </c>
      <c r="F73" s="14">
        <v>2003</v>
      </c>
    </row>
    <row r="74" spans="1:6" ht="15.95" customHeight="1" x14ac:dyDescent="0.2">
      <c r="A74" s="78"/>
      <c r="B74" s="74"/>
      <c r="C74" s="15">
        <v>3172.36</v>
      </c>
      <c r="D74" s="14">
        <v>2004</v>
      </c>
      <c r="E74" s="15">
        <v>14179.3</v>
      </c>
      <c r="F74" s="14">
        <v>2004</v>
      </c>
    </row>
    <row r="75" spans="1:6" ht="15.95" customHeight="1" x14ac:dyDescent="0.2">
      <c r="A75" s="78"/>
      <c r="B75" s="74"/>
      <c r="C75" s="15">
        <v>3228.1860000000001</v>
      </c>
      <c r="D75" s="14">
        <v>2005</v>
      </c>
      <c r="E75" s="15">
        <v>15464.7</v>
      </c>
      <c r="F75" s="14">
        <v>2005</v>
      </c>
    </row>
    <row r="76" spans="1:6" ht="15.95" customHeight="1" x14ac:dyDescent="0.2">
      <c r="A76" s="78"/>
      <c r="B76" s="74"/>
      <c r="C76" s="15">
        <v>3283.9589999999998</v>
      </c>
      <c r="D76" s="14">
        <v>2006</v>
      </c>
      <c r="E76" s="15">
        <v>17137</v>
      </c>
      <c r="F76" s="14">
        <v>2006</v>
      </c>
    </row>
    <row r="77" spans="1:6" ht="15.95" customHeight="1" x14ac:dyDescent="0.2">
      <c r="A77" s="78"/>
      <c r="B77" s="74"/>
      <c r="C77" s="15">
        <v>3339.7809999999999</v>
      </c>
      <c r="D77" s="14">
        <v>2007</v>
      </c>
      <c r="E77" s="15">
        <v>19793.7</v>
      </c>
      <c r="F77" s="14">
        <v>2007</v>
      </c>
    </row>
    <row r="78" spans="1:6" ht="15.95" customHeight="1" x14ac:dyDescent="0.2">
      <c r="A78" s="78"/>
      <c r="B78" s="74"/>
      <c r="C78" s="15">
        <v>3395.34</v>
      </c>
      <c r="D78" s="14">
        <v>2008</v>
      </c>
      <c r="E78" s="15">
        <v>23001.599999999999</v>
      </c>
      <c r="F78" s="14">
        <v>2008</v>
      </c>
    </row>
    <row r="79" spans="1:6" ht="15.95" customHeight="1" x14ac:dyDescent="0.2">
      <c r="A79" s="78"/>
      <c r="B79" s="74"/>
      <c r="C79" s="15">
        <v>3450.34</v>
      </c>
      <c r="D79" s="14">
        <v>2009</v>
      </c>
      <c r="E79" s="15">
        <v>24162.9</v>
      </c>
      <c r="F79" s="14">
        <v>2009</v>
      </c>
    </row>
    <row r="80" spans="1:6" ht="15.95" customHeight="1" x14ac:dyDescent="0.2">
      <c r="A80" s="78"/>
      <c r="B80" s="74"/>
      <c r="C80" s="15">
        <v>3508.4749999999999</v>
      </c>
      <c r="D80" s="14">
        <v>2010</v>
      </c>
      <c r="E80" s="15">
        <v>24711</v>
      </c>
      <c r="F80" s="14">
        <v>2010</v>
      </c>
    </row>
    <row r="81" spans="1:6" ht="15.95" customHeight="1" x14ac:dyDescent="0.2">
      <c r="A81" s="78"/>
      <c r="B81" s="74"/>
      <c r="C81" s="15">
        <v>3661.835</v>
      </c>
      <c r="D81" s="14">
        <v>2011</v>
      </c>
      <c r="E81" s="15">
        <v>31320.2</v>
      </c>
      <c r="F81" s="14">
        <v>2011</v>
      </c>
    </row>
    <row r="82" spans="1:6" ht="15.95" customHeight="1" x14ac:dyDescent="0.2">
      <c r="A82" s="78"/>
      <c r="B82" s="74"/>
      <c r="C82" s="15">
        <v>3802.2809999999999</v>
      </c>
      <c r="D82" s="14">
        <v>2012</v>
      </c>
      <c r="E82" s="15">
        <v>36252.5</v>
      </c>
      <c r="F82" s="14">
        <v>2012</v>
      </c>
    </row>
    <row r="83" spans="1:6" ht="15.95" customHeight="1" x14ac:dyDescent="0.2">
      <c r="A83" s="66" t="s">
        <v>170</v>
      </c>
      <c r="B83" s="73">
        <v>1285215.6000000001</v>
      </c>
      <c r="C83" s="15">
        <v>26749</v>
      </c>
      <c r="D83" s="14">
        <v>2002</v>
      </c>
      <c r="E83" s="61">
        <v>198436.92600000001</v>
      </c>
      <c r="F83" s="14">
        <v>2002</v>
      </c>
    </row>
    <row r="84" spans="1:6" ht="15.95" customHeight="1" x14ac:dyDescent="0.2">
      <c r="A84" s="67"/>
      <c r="B84" s="73"/>
      <c r="C84" s="15">
        <v>27158.868999999999</v>
      </c>
      <c r="D84" s="14">
        <v>2003</v>
      </c>
      <c r="E84" s="61">
        <v>211494</v>
      </c>
      <c r="F84" s="14">
        <v>2003</v>
      </c>
    </row>
    <row r="85" spans="1:6" ht="15.95" customHeight="1" x14ac:dyDescent="0.2">
      <c r="A85" s="67"/>
      <c r="B85" s="73"/>
      <c r="C85" s="15">
        <v>27544.305</v>
      </c>
      <c r="D85" s="14">
        <v>2004</v>
      </c>
      <c r="E85" s="61">
        <v>234260</v>
      </c>
      <c r="F85" s="14">
        <v>2004</v>
      </c>
    </row>
    <row r="86" spans="1:6" ht="15.95" customHeight="1" x14ac:dyDescent="0.2">
      <c r="A86" s="67"/>
      <c r="B86" s="73"/>
      <c r="C86" s="15">
        <v>27925.628000000001</v>
      </c>
      <c r="D86" s="14">
        <v>2005</v>
      </c>
      <c r="E86" s="61">
        <v>258515</v>
      </c>
      <c r="F86" s="14">
        <v>2005</v>
      </c>
    </row>
    <row r="87" spans="1:6" ht="15.95" customHeight="1" x14ac:dyDescent="0.2">
      <c r="A87" s="67"/>
      <c r="B87" s="73"/>
      <c r="C87" s="15">
        <v>29461</v>
      </c>
      <c r="D87" s="14">
        <v>2010</v>
      </c>
      <c r="E87" s="61">
        <v>444460</v>
      </c>
      <c r="F87" s="14">
        <v>2010</v>
      </c>
    </row>
    <row r="88" spans="1:6" ht="15.95" customHeight="1" x14ac:dyDescent="0.2">
      <c r="A88" s="67" t="s">
        <v>208</v>
      </c>
      <c r="B88" s="74">
        <v>48442</v>
      </c>
      <c r="C88" s="15">
        <v>8263000</v>
      </c>
      <c r="D88" s="16">
        <v>2000</v>
      </c>
      <c r="E88" s="15">
        <v>383168.73</v>
      </c>
      <c r="F88" s="16">
        <v>2000</v>
      </c>
    </row>
    <row r="89" spans="1:6" ht="15.95" customHeight="1" x14ac:dyDescent="0.2">
      <c r="A89" s="67"/>
      <c r="B89" s="74"/>
      <c r="C89" s="15">
        <v>8411000</v>
      </c>
      <c r="D89" s="16">
        <v>2001</v>
      </c>
      <c r="E89" s="15">
        <v>407712.6</v>
      </c>
      <c r="F89" s="16">
        <v>2001</v>
      </c>
    </row>
    <row r="90" spans="1:6" ht="15.95" customHeight="1" x14ac:dyDescent="0.2">
      <c r="A90" s="67"/>
      <c r="B90" s="74"/>
      <c r="C90" s="15">
        <v>8563000</v>
      </c>
      <c r="D90" s="16">
        <v>2002</v>
      </c>
      <c r="E90" s="15">
        <v>434749.44</v>
      </c>
      <c r="F90" s="16">
        <v>2002</v>
      </c>
    </row>
    <row r="91" spans="1:6" ht="15.95" customHeight="1" x14ac:dyDescent="0.2">
      <c r="A91" s="67"/>
      <c r="B91" s="74"/>
      <c r="C91" s="15">
        <v>8717000</v>
      </c>
      <c r="D91" s="16">
        <v>2003</v>
      </c>
      <c r="E91" s="15">
        <v>596617.31999999995</v>
      </c>
      <c r="F91" s="16">
        <v>2003</v>
      </c>
    </row>
    <row r="92" spans="1:6" ht="15.95" customHeight="1" x14ac:dyDescent="0.2">
      <c r="A92" s="67"/>
      <c r="B92" s="74"/>
      <c r="C92" s="15">
        <v>8873000</v>
      </c>
      <c r="D92" s="16">
        <v>2004</v>
      </c>
      <c r="E92" s="15">
        <v>926956.7</v>
      </c>
      <c r="F92" s="16">
        <v>2004</v>
      </c>
    </row>
    <row r="93" spans="1:6" ht="15.95" customHeight="1" x14ac:dyDescent="0.2">
      <c r="A93" s="67"/>
      <c r="B93" s="74"/>
      <c r="C93" s="15">
        <v>9033000</v>
      </c>
      <c r="D93" s="16">
        <v>2005</v>
      </c>
      <c r="E93" s="15">
        <v>1013241</v>
      </c>
      <c r="F93" s="16">
        <v>2005</v>
      </c>
    </row>
    <row r="94" spans="1:6" ht="15.95" customHeight="1" x14ac:dyDescent="0.2">
      <c r="A94" s="67"/>
      <c r="B94" s="74"/>
      <c r="C94" s="15">
        <v>9195000</v>
      </c>
      <c r="D94" s="16">
        <v>2006</v>
      </c>
      <c r="E94" s="15">
        <v>1184607.6000000001</v>
      </c>
      <c r="F94" s="16">
        <v>2006</v>
      </c>
    </row>
    <row r="95" spans="1:6" ht="15.95" customHeight="1" x14ac:dyDescent="0.2">
      <c r="A95" s="67"/>
      <c r="B95" s="74"/>
      <c r="C95" s="15">
        <v>9361000</v>
      </c>
      <c r="D95" s="16">
        <v>2007</v>
      </c>
      <c r="E95" s="15">
        <v>1360527.3</v>
      </c>
      <c r="F95" s="16">
        <v>2007</v>
      </c>
    </row>
    <row r="96" spans="1:6" ht="15.95" customHeight="1" x14ac:dyDescent="0.2">
      <c r="A96" s="67"/>
      <c r="B96" s="74"/>
      <c r="C96" s="15">
        <v>9529000</v>
      </c>
      <c r="D96" s="16">
        <v>2008</v>
      </c>
      <c r="E96" s="15">
        <v>1572685.44</v>
      </c>
      <c r="F96" s="16">
        <v>2008</v>
      </c>
    </row>
    <row r="97" spans="1:6" ht="15.95" customHeight="1" x14ac:dyDescent="0.2">
      <c r="A97" s="67"/>
      <c r="B97" s="74"/>
      <c r="C97" s="15">
        <v>9700000</v>
      </c>
      <c r="D97" s="16">
        <v>2009</v>
      </c>
      <c r="E97" s="15">
        <v>1672275.28</v>
      </c>
      <c r="F97" s="16">
        <v>2009</v>
      </c>
    </row>
    <row r="98" spans="1:6" ht="15.95" customHeight="1" x14ac:dyDescent="0.2">
      <c r="A98" s="67"/>
      <c r="B98" s="74"/>
      <c r="C98" s="15">
        <v>9445281</v>
      </c>
      <c r="D98" s="16">
        <v>2010</v>
      </c>
      <c r="E98" s="15">
        <v>1895833.92</v>
      </c>
      <c r="F98" s="16">
        <v>2010</v>
      </c>
    </row>
    <row r="99" spans="1:6" ht="15.95" customHeight="1" x14ac:dyDescent="0.2">
      <c r="A99" s="67"/>
      <c r="B99" s="74"/>
      <c r="C99" s="15">
        <v>10051100</v>
      </c>
      <c r="D99" s="16">
        <v>2011</v>
      </c>
      <c r="E99" s="15">
        <v>2115308</v>
      </c>
      <c r="F99" s="16">
        <v>2011</v>
      </c>
    </row>
    <row r="100" spans="1:6" ht="15.95" customHeight="1" x14ac:dyDescent="0.2">
      <c r="A100" s="66" t="s">
        <v>67</v>
      </c>
      <c r="B100" s="74">
        <v>176215</v>
      </c>
      <c r="C100" s="15">
        <v>3308.1770000000001</v>
      </c>
      <c r="D100" s="14">
        <v>2001</v>
      </c>
      <c r="E100" s="61">
        <v>247211.39499999999</v>
      </c>
      <c r="F100" s="14">
        <v>2001</v>
      </c>
    </row>
    <row r="101" spans="1:6" ht="15.95" customHeight="1" x14ac:dyDescent="0.2">
      <c r="A101" s="66"/>
      <c r="B101" s="74"/>
      <c r="C101" s="15">
        <v>3308.5266757417598</v>
      </c>
      <c r="D101" s="14">
        <v>2002</v>
      </c>
      <c r="E101" s="61">
        <v>260966.69</v>
      </c>
      <c r="F101" s="14">
        <v>2002</v>
      </c>
    </row>
    <row r="102" spans="1:6" ht="15.95" customHeight="1" x14ac:dyDescent="0.2">
      <c r="A102" s="66"/>
      <c r="B102" s="74"/>
      <c r="C102" s="15">
        <v>3303.53956833953</v>
      </c>
      <c r="D102" s="14">
        <v>2003</v>
      </c>
      <c r="E102" s="61">
        <v>315445.913</v>
      </c>
      <c r="F102" s="14">
        <v>2003</v>
      </c>
    </row>
    <row r="103" spans="1:6" ht="15.95" customHeight="1" x14ac:dyDescent="0.2">
      <c r="A103" s="67"/>
      <c r="B103" s="74"/>
      <c r="C103" s="62">
        <v>3400</v>
      </c>
      <c r="D103" s="14">
        <v>2004</v>
      </c>
      <c r="E103" s="15">
        <v>375379.03</v>
      </c>
      <c r="F103" s="14">
        <v>2004</v>
      </c>
    </row>
    <row r="104" spans="1:6" ht="15.95" customHeight="1" x14ac:dyDescent="0.2">
      <c r="A104" s="67"/>
      <c r="B104" s="74"/>
      <c r="C104" s="62">
        <v>3305.723</v>
      </c>
      <c r="D104" s="10">
        <v>2005</v>
      </c>
      <c r="E104" s="15">
        <v>411042</v>
      </c>
      <c r="F104" s="10">
        <v>2005</v>
      </c>
    </row>
    <row r="105" spans="1:6" ht="15.95" customHeight="1" x14ac:dyDescent="0.2">
      <c r="A105" s="79"/>
      <c r="B105" s="74"/>
      <c r="C105" s="62">
        <v>3431.9319999999998</v>
      </c>
      <c r="D105" s="10">
        <v>2006</v>
      </c>
      <c r="E105" s="15">
        <v>451767</v>
      </c>
      <c r="F105" s="10">
        <v>2006</v>
      </c>
    </row>
    <row r="106" spans="1:6" ht="15.95" customHeight="1" x14ac:dyDescent="0.2">
      <c r="A106" s="66" t="s">
        <v>39</v>
      </c>
      <c r="B106" s="74">
        <v>916445</v>
      </c>
      <c r="C106" s="15">
        <v>24765.580999999998</v>
      </c>
      <c r="D106" s="10">
        <v>2001</v>
      </c>
      <c r="E106" s="61">
        <v>179180603.54146501</v>
      </c>
      <c r="F106" s="14">
        <v>2003</v>
      </c>
    </row>
    <row r="107" spans="1:6" ht="15.95" customHeight="1" x14ac:dyDescent="0.2">
      <c r="A107" s="66"/>
      <c r="B107" s="74"/>
      <c r="C107" s="15">
        <v>26127</v>
      </c>
      <c r="D107" s="10">
        <v>2004</v>
      </c>
      <c r="E107" s="61">
        <v>206932912.49000001</v>
      </c>
      <c r="F107" s="10">
        <v>2004</v>
      </c>
    </row>
    <row r="108" spans="1:6" ht="15.95" customHeight="1" x14ac:dyDescent="0.2">
      <c r="A108" s="66"/>
      <c r="B108" s="74"/>
      <c r="C108" s="15">
        <v>26577.422999999999</v>
      </c>
      <c r="D108" s="10">
        <v>2005</v>
      </c>
      <c r="E108" s="61">
        <v>280530750</v>
      </c>
      <c r="F108" s="11">
        <v>2005</v>
      </c>
    </row>
    <row r="109" spans="1:6" ht="15.95" customHeight="1" x14ac:dyDescent="0.2">
      <c r="A109" s="66"/>
      <c r="B109" s="74"/>
      <c r="C109" s="15">
        <v>27030.655999999999</v>
      </c>
      <c r="D109" s="11">
        <v>2006</v>
      </c>
      <c r="E109" s="61">
        <v>353495320</v>
      </c>
      <c r="F109" s="11">
        <v>2006</v>
      </c>
    </row>
    <row r="117" ht="11.25" customHeight="1" x14ac:dyDescent="0.2"/>
  </sheetData>
  <sheetProtection password="C573" sheet="1" objects="1" scenarios="1"/>
  <customSheetViews>
    <customSheetView guid="{DEB781F6-0616-4CCD-B12D-AB25B3784B19}" scale="130" showPageBreaks="1" printArea="1" view="pageBreakPreview">
      <pane ySplit="4" topLeftCell="A50" activePane="bottomLeft" state="frozen"/>
      <selection pane="bottomLeft" activeCell="A50" sqref="A50:A55"/>
      <pageMargins left="0.51181102362204722" right="0.51181102362204722" top="0.78740157480314965" bottom="0.78740157480314965" header="0.31496062992125984" footer="0.31496062992125984"/>
      <pageSetup paperSize="9" scale="65" orientation="portrait" r:id="rId1"/>
    </customSheetView>
  </customSheetViews>
  <mergeCells count="38">
    <mergeCell ref="A55:A58"/>
    <mergeCell ref="B55:B58"/>
    <mergeCell ref="A50:A52"/>
    <mergeCell ref="B50:B52"/>
    <mergeCell ref="A106:A109"/>
    <mergeCell ref="A100:A105"/>
    <mergeCell ref="A83:A87"/>
    <mergeCell ref="A88:A99"/>
    <mergeCell ref="A59:A69"/>
    <mergeCell ref="A70:A82"/>
    <mergeCell ref="B106:B109"/>
    <mergeCell ref="B59:B69"/>
    <mergeCell ref="B70:B82"/>
    <mergeCell ref="B83:B87"/>
    <mergeCell ref="B88:B99"/>
    <mergeCell ref="B100:B105"/>
    <mergeCell ref="A47:A49"/>
    <mergeCell ref="A43:A46"/>
    <mergeCell ref="A53:A54"/>
    <mergeCell ref="B53:B54"/>
    <mergeCell ref="A39:A42"/>
    <mergeCell ref="B39:B42"/>
    <mergeCell ref="B43:B46"/>
    <mergeCell ref="B47:B49"/>
    <mergeCell ref="A5:A12"/>
    <mergeCell ref="A13:A15"/>
    <mergeCell ref="A26:A38"/>
    <mergeCell ref="A1:F1"/>
    <mergeCell ref="A2:F2"/>
    <mergeCell ref="A3:A4"/>
    <mergeCell ref="B3:B4"/>
    <mergeCell ref="C3:D3"/>
    <mergeCell ref="E3:F3"/>
    <mergeCell ref="B5:B12"/>
    <mergeCell ref="B13:B15"/>
    <mergeCell ref="B26:B38"/>
    <mergeCell ref="A16:A25"/>
    <mergeCell ref="B16:B25"/>
  </mergeCells>
  <pageMargins left="0.51181102362204722" right="0.51181102362204722" top="0.78740157480314965" bottom="0.78740157480314965" header="0.31496062992125984" footer="0.31496062992125984"/>
  <pageSetup paperSize="9" orientation="landscape" r:id="rId2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1"/>
  <sheetViews>
    <sheetView view="pageBreakPreview" zoomScaleSheetLayoutView="100" workbookViewId="0">
      <pane ySplit="4" topLeftCell="A5" activePane="bottomLeft" state="frozen"/>
      <selection pane="bottomLeft" activeCell="B15" sqref="B15:B17"/>
    </sheetView>
  </sheetViews>
  <sheetFormatPr defaultColWidth="20.140625" defaultRowHeight="11.25" x14ac:dyDescent="0.2"/>
  <cols>
    <col min="1" max="1" width="13.85546875" style="1" customWidth="1"/>
    <col min="2" max="2" width="25.28515625" style="1" customWidth="1"/>
    <col min="3" max="4" width="11.140625" style="7" bestFit="1" customWidth="1"/>
    <col min="5" max="5" width="10.7109375" style="5" bestFit="1" customWidth="1"/>
    <col min="6" max="6" width="16" style="7" bestFit="1" customWidth="1"/>
    <col min="7" max="7" width="7.140625" style="6" bestFit="1" customWidth="1"/>
    <col min="8" max="16384" width="20.140625" style="1"/>
  </cols>
  <sheetData>
    <row r="1" spans="1:7" s="2" customFormat="1" ht="15" customHeight="1" x14ac:dyDescent="0.2">
      <c r="A1" s="68" t="s">
        <v>162</v>
      </c>
      <c r="B1" s="68"/>
      <c r="C1" s="68"/>
      <c r="D1" s="68"/>
      <c r="E1" s="68"/>
      <c r="F1" s="68"/>
      <c r="G1" s="68"/>
    </row>
    <row r="2" spans="1:7" s="2" customFormat="1" ht="15" customHeight="1" x14ac:dyDescent="0.2">
      <c r="A2" s="71" t="s">
        <v>163</v>
      </c>
      <c r="B2" s="69" t="s">
        <v>267</v>
      </c>
      <c r="C2" s="69"/>
      <c r="D2" s="69"/>
      <c r="E2" s="69"/>
      <c r="F2" s="69"/>
      <c r="G2" s="69"/>
    </row>
    <row r="3" spans="1:7" s="2" customFormat="1" ht="25.15" customHeight="1" x14ac:dyDescent="0.2">
      <c r="A3" s="71"/>
      <c r="B3" s="72" t="s">
        <v>167</v>
      </c>
      <c r="C3" s="83" t="s">
        <v>166</v>
      </c>
      <c r="D3" s="72" t="s">
        <v>228</v>
      </c>
      <c r="E3" s="72"/>
      <c r="F3" s="72" t="s">
        <v>164</v>
      </c>
      <c r="G3" s="72"/>
    </row>
    <row r="4" spans="1:7" s="3" customFormat="1" ht="25.15" customHeight="1" x14ac:dyDescent="0.2">
      <c r="A4" s="71"/>
      <c r="B4" s="69"/>
      <c r="C4" s="84"/>
      <c r="D4" s="50" t="s">
        <v>210</v>
      </c>
      <c r="E4" s="45" t="s">
        <v>171</v>
      </c>
      <c r="F4" s="50" t="s">
        <v>224</v>
      </c>
      <c r="G4" s="45" t="s">
        <v>171</v>
      </c>
    </row>
    <row r="5" spans="1:7" ht="15.95" customHeight="1" x14ac:dyDescent="0.2">
      <c r="A5" s="66" t="s">
        <v>3</v>
      </c>
      <c r="B5" s="81" t="s">
        <v>62</v>
      </c>
      <c r="C5" s="73">
        <v>307571</v>
      </c>
      <c r="D5" s="46">
        <v>13827.203</v>
      </c>
      <c r="E5" s="14">
        <v>2001</v>
      </c>
      <c r="F5" s="46">
        <v>91364.239529930608</v>
      </c>
      <c r="G5" s="17">
        <v>2001</v>
      </c>
    </row>
    <row r="6" spans="1:7" ht="15.95" customHeight="1" x14ac:dyDescent="0.2">
      <c r="A6" s="66"/>
      <c r="B6" s="81"/>
      <c r="C6" s="73"/>
      <c r="D6" s="46">
        <v>15625.084000000001</v>
      </c>
      <c r="E6" s="11">
        <v>2010</v>
      </c>
      <c r="F6" s="21">
        <v>512550000</v>
      </c>
      <c r="G6" s="18">
        <v>2010</v>
      </c>
    </row>
    <row r="7" spans="1:7" ht="15.95" customHeight="1" x14ac:dyDescent="0.2">
      <c r="A7" s="66"/>
      <c r="B7" s="81" t="s">
        <v>279</v>
      </c>
      <c r="C7" s="73">
        <v>200300</v>
      </c>
      <c r="D7" s="46">
        <v>3066.8009999999999</v>
      </c>
      <c r="E7" s="14">
        <v>2002</v>
      </c>
      <c r="F7" s="46">
        <v>65649.726135000004</v>
      </c>
      <c r="G7" s="17">
        <v>2002</v>
      </c>
    </row>
    <row r="8" spans="1:7" ht="15.95" customHeight="1" x14ac:dyDescent="0.2">
      <c r="A8" s="66"/>
      <c r="B8" s="81"/>
      <c r="C8" s="73"/>
      <c r="D8" s="46">
        <v>2890.1509999999998</v>
      </c>
      <c r="E8" s="14">
        <v>2010</v>
      </c>
      <c r="F8" s="46">
        <v>268000000</v>
      </c>
      <c r="G8" s="17">
        <v>2010</v>
      </c>
    </row>
    <row r="9" spans="1:7" ht="15.95" customHeight="1" x14ac:dyDescent="0.2">
      <c r="A9" s="66"/>
      <c r="B9" s="81" t="s">
        <v>53</v>
      </c>
      <c r="C9" s="73">
        <v>165321</v>
      </c>
      <c r="D9" s="46">
        <v>3226.5</v>
      </c>
      <c r="E9" s="11">
        <v>2004</v>
      </c>
      <c r="F9" s="21" t="s">
        <v>26</v>
      </c>
      <c r="G9" s="18" t="s">
        <v>26</v>
      </c>
    </row>
    <row r="10" spans="1:7" ht="15.95" customHeight="1" x14ac:dyDescent="0.2">
      <c r="A10" s="66"/>
      <c r="B10" s="81"/>
      <c r="C10" s="73"/>
      <c r="D10" s="46">
        <v>3308.8760000000002</v>
      </c>
      <c r="E10" s="11">
        <v>2010</v>
      </c>
      <c r="F10" s="46">
        <v>104886</v>
      </c>
      <c r="G10" s="17">
        <v>2010</v>
      </c>
    </row>
    <row r="11" spans="1:7" ht="15.95" customHeight="1" x14ac:dyDescent="0.2">
      <c r="A11" s="66"/>
      <c r="B11" s="52" t="s">
        <v>138</v>
      </c>
      <c r="C11" s="46">
        <v>148827</v>
      </c>
      <c r="D11" s="46">
        <v>1738.9290000000001</v>
      </c>
      <c r="E11" s="11">
        <v>2010</v>
      </c>
      <c r="F11" s="46">
        <v>78703.752999999997</v>
      </c>
      <c r="G11" s="11">
        <v>2010</v>
      </c>
    </row>
    <row r="12" spans="1:7" ht="15.95" customHeight="1" x14ac:dyDescent="0.2">
      <c r="A12" s="66"/>
      <c r="B12" s="52" t="s">
        <v>141</v>
      </c>
      <c r="C12" s="46">
        <v>94078</v>
      </c>
      <c r="D12" s="46">
        <v>551.26599999999996</v>
      </c>
      <c r="E12" s="11">
        <v>2010</v>
      </c>
      <c r="F12" s="46">
        <v>31351.989828999998</v>
      </c>
      <c r="G12" s="11">
        <v>2010</v>
      </c>
    </row>
    <row r="13" spans="1:7" ht="15.95" customHeight="1" x14ac:dyDescent="0.2">
      <c r="A13" s="66"/>
      <c r="B13" s="52" t="s">
        <v>139</v>
      </c>
      <c r="C13" s="46">
        <v>203013</v>
      </c>
      <c r="D13" s="46">
        <v>638.64499999999998</v>
      </c>
      <c r="E13" s="11">
        <v>2010</v>
      </c>
      <c r="F13" s="46">
        <v>13754</v>
      </c>
      <c r="G13" s="11">
        <v>2008</v>
      </c>
    </row>
    <row r="14" spans="1:7" ht="15.95" customHeight="1" x14ac:dyDescent="0.2">
      <c r="A14" s="66"/>
      <c r="B14" s="52" t="s">
        <v>140</v>
      </c>
      <c r="C14" s="46">
        <v>155488</v>
      </c>
      <c r="D14" s="46">
        <v>1214.441</v>
      </c>
      <c r="E14" s="11">
        <v>2010</v>
      </c>
      <c r="F14" s="46">
        <v>14450.19679</v>
      </c>
      <c r="G14" s="11">
        <v>2008</v>
      </c>
    </row>
    <row r="15" spans="1:7" ht="15.95" customHeight="1" x14ac:dyDescent="0.2">
      <c r="A15" s="66"/>
      <c r="B15" s="81" t="s">
        <v>259</v>
      </c>
      <c r="C15" s="73">
        <v>133007</v>
      </c>
      <c r="D15" s="46">
        <v>3156.31</v>
      </c>
      <c r="E15" s="11">
        <v>2004</v>
      </c>
      <c r="F15" s="21" t="s">
        <v>26</v>
      </c>
      <c r="G15" s="18" t="s">
        <v>26</v>
      </c>
    </row>
    <row r="16" spans="1:7" ht="15.95" customHeight="1" x14ac:dyDescent="0.2">
      <c r="A16" s="66"/>
      <c r="B16" s="81"/>
      <c r="C16" s="73"/>
      <c r="D16" s="46">
        <v>3199.248</v>
      </c>
      <c r="E16" s="11">
        <v>2006</v>
      </c>
      <c r="F16" s="21" t="s">
        <v>26</v>
      </c>
      <c r="G16" s="18" t="s">
        <v>26</v>
      </c>
    </row>
    <row r="17" spans="1:7" ht="15.95" customHeight="1" x14ac:dyDescent="0.2">
      <c r="A17" s="66"/>
      <c r="B17" s="81"/>
      <c r="C17" s="73"/>
      <c r="D17" s="46">
        <v>3194.5369999999998</v>
      </c>
      <c r="E17" s="11">
        <v>2010</v>
      </c>
      <c r="F17" s="34">
        <v>129643.42600000001</v>
      </c>
      <c r="G17" s="18">
        <v>2010</v>
      </c>
    </row>
    <row r="18" spans="1:7" ht="15.95" customHeight="1" x14ac:dyDescent="0.2">
      <c r="A18" s="67" t="s">
        <v>64</v>
      </c>
      <c r="B18" s="52" t="s">
        <v>61</v>
      </c>
      <c r="C18" s="46">
        <v>37623</v>
      </c>
      <c r="D18" s="46">
        <v>183</v>
      </c>
      <c r="E18" s="11">
        <v>2005</v>
      </c>
      <c r="F18" s="21" t="s">
        <v>26</v>
      </c>
      <c r="G18" s="18" t="s">
        <v>26</v>
      </c>
    </row>
    <row r="19" spans="1:7" ht="15.95" customHeight="1" x14ac:dyDescent="0.2">
      <c r="A19" s="67"/>
      <c r="B19" s="19" t="s">
        <v>56</v>
      </c>
      <c r="C19" s="15">
        <v>130294</v>
      </c>
      <c r="D19" s="46">
        <f>2839946/1000</f>
        <v>2839.9459999999999</v>
      </c>
      <c r="E19" s="11">
        <v>2010</v>
      </c>
      <c r="F19" s="46">
        <v>8228997</v>
      </c>
      <c r="G19" s="18">
        <v>2011</v>
      </c>
    </row>
    <row r="20" spans="1:7" ht="15.95" customHeight="1" x14ac:dyDescent="0.2">
      <c r="A20" s="67"/>
      <c r="B20" s="19" t="s">
        <v>175</v>
      </c>
      <c r="C20" s="29">
        <v>63826</v>
      </c>
      <c r="D20" s="46">
        <f>81160/1000</f>
        <v>81.16</v>
      </c>
      <c r="E20" s="11">
        <v>2010</v>
      </c>
      <c r="F20" s="46">
        <v>320.673</v>
      </c>
      <c r="G20" s="18">
        <v>2011</v>
      </c>
    </row>
    <row r="21" spans="1:7" ht="15.95" customHeight="1" x14ac:dyDescent="0.2">
      <c r="A21" s="67"/>
      <c r="B21" s="19" t="s">
        <v>176</v>
      </c>
      <c r="C21" s="20">
        <v>370616</v>
      </c>
      <c r="D21" s="46">
        <f>2785762/1000</f>
        <v>2785.7620000000002</v>
      </c>
      <c r="E21" s="11">
        <v>2010</v>
      </c>
      <c r="F21" s="46">
        <v>9838591</v>
      </c>
      <c r="G21" s="18">
        <v>2011</v>
      </c>
    </row>
    <row r="22" spans="1:7" s="3" customFormat="1" ht="15.95" customHeight="1" x14ac:dyDescent="0.2">
      <c r="A22" s="66" t="s">
        <v>168</v>
      </c>
      <c r="B22" s="80" t="s">
        <v>230</v>
      </c>
      <c r="C22" s="73">
        <v>164123.739</v>
      </c>
      <c r="D22" s="21" t="s">
        <v>26</v>
      </c>
      <c r="E22" s="18" t="s">
        <v>26</v>
      </c>
      <c r="F22" s="46">
        <v>9629</v>
      </c>
      <c r="G22" s="18">
        <v>2012</v>
      </c>
    </row>
    <row r="23" spans="1:7" ht="15.95" customHeight="1" x14ac:dyDescent="0.2">
      <c r="A23" s="66"/>
      <c r="B23" s="80"/>
      <c r="C23" s="73"/>
      <c r="D23" s="46">
        <v>790.101</v>
      </c>
      <c r="E23" s="11">
        <v>2014</v>
      </c>
      <c r="F23" s="21" t="s">
        <v>26</v>
      </c>
      <c r="G23" s="18" t="s">
        <v>26</v>
      </c>
    </row>
    <row r="24" spans="1:7" ht="15.95" customHeight="1" x14ac:dyDescent="0.2">
      <c r="A24" s="66"/>
      <c r="B24" s="80" t="s">
        <v>231</v>
      </c>
      <c r="C24" s="86">
        <v>27774.992999999999</v>
      </c>
      <c r="D24" s="21" t="s">
        <v>26</v>
      </c>
      <c r="E24" s="18" t="s">
        <v>26</v>
      </c>
      <c r="F24" s="46">
        <v>29545</v>
      </c>
      <c r="G24" s="18">
        <v>2012</v>
      </c>
    </row>
    <row r="25" spans="1:7" ht="15.95" customHeight="1" x14ac:dyDescent="0.2">
      <c r="A25" s="66"/>
      <c r="B25" s="80"/>
      <c r="C25" s="86"/>
      <c r="D25" s="46">
        <v>3321.73</v>
      </c>
      <c r="E25" s="11">
        <v>2014</v>
      </c>
      <c r="F25" s="21" t="s">
        <v>26</v>
      </c>
      <c r="G25" s="18" t="s">
        <v>26</v>
      </c>
    </row>
    <row r="26" spans="1:7" ht="15.95" customHeight="1" x14ac:dyDescent="0.2">
      <c r="A26" s="66"/>
      <c r="B26" s="80" t="s">
        <v>22</v>
      </c>
      <c r="C26" s="74">
        <v>564733.08100000001</v>
      </c>
      <c r="D26" s="47">
        <v>13070.25</v>
      </c>
      <c r="E26" s="14">
        <v>2000</v>
      </c>
      <c r="F26" s="46">
        <v>48197</v>
      </c>
      <c r="G26" s="17">
        <v>2000</v>
      </c>
    </row>
    <row r="27" spans="1:7" ht="15.95" customHeight="1" x14ac:dyDescent="0.2">
      <c r="A27" s="66"/>
      <c r="B27" s="80"/>
      <c r="C27" s="74"/>
      <c r="D27" s="47">
        <v>13182.599</v>
      </c>
      <c r="E27" s="14">
        <v>2001</v>
      </c>
      <c r="F27" s="46">
        <v>52249.320350000002</v>
      </c>
      <c r="G27" s="17">
        <v>2001</v>
      </c>
    </row>
    <row r="28" spans="1:7" ht="15.95" customHeight="1" x14ac:dyDescent="0.2">
      <c r="A28" s="66"/>
      <c r="B28" s="80"/>
      <c r="C28" s="74"/>
      <c r="D28" s="47">
        <v>13291.028</v>
      </c>
      <c r="E28" s="14">
        <v>2002</v>
      </c>
      <c r="F28" s="46">
        <v>62103</v>
      </c>
      <c r="G28" s="17">
        <v>2002</v>
      </c>
    </row>
    <row r="29" spans="1:7" ht="15.95" customHeight="1" x14ac:dyDescent="0.2">
      <c r="A29" s="66"/>
      <c r="B29" s="80"/>
      <c r="C29" s="74"/>
      <c r="D29" s="47">
        <v>13402.784</v>
      </c>
      <c r="E29" s="14">
        <v>2003</v>
      </c>
      <c r="F29" s="46">
        <v>73166.490000000005</v>
      </c>
      <c r="G29" s="17">
        <v>2003</v>
      </c>
    </row>
    <row r="30" spans="1:7" ht="15.95" customHeight="1" x14ac:dyDescent="0.2">
      <c r="A30" s="66"/>
      <c r="B30" s="80"/>
      <c r="C30" s="74"/>
      <c r="D30" s="47">
        <v>13647.895</v>
      </c>
      <c r="E30" s="14">
        <v>2004</v>
      </c>
      <c r="F30" s="21" t="s">
        <v>26</v>
      </c>
      <c r="G30" s="18" t="s">
        <v>26</v>
      </c>
    </row>
    <row r="31" spans="1:7" ht="15.95" customHeight="1" x14ac:dyDescent="0.2">
      <c r="A31" s="66"/>
      <c r="B31" s="80"/>
      <c r="C31" s="74"/>
      <c r="D31" s="47">
        <v>13780.409</v>
      </c>
      <c r="E31" s="14">
        <v>2005</v>
      </c>
      <c r="F31" s="21" t="s">
        <v>26</v>
      </c>
      <c r="G31" s="18" t="s">
        <v>26</v>
      </c>
    </row>
    <row r="32" spans="1:7" ht="15.95" customHeight="1" x14ac:dyDescent="0.2">
      <c r="A32" s="66"/>
      <c r="B32" s="80"/>
      <c r="C32" s="74"/>
      <c r="D32" s="21" t="s">
        <v>26</v>
      </c>
      <c r="E32" s="18" t="s">
        <v>26</v>
      </c>
      <c r="F32" s="21">
        <v>167727</v>
      </c>
      <c r="G32" s="18">
        <v>2012</v>
      </c>
    </row>
    <row r="33" spans="1:8" ht="15.95" customHeight="1" x14ac:dyDescent="0.2">
      <c r="A33" s="66"/>
      <c r="B33" s="80"/>
      <c r="C33" s="74"/>
      <c r="D33" s="47">
        <v>15126.370999999999</v>
      </c>
      <c r="E33" s="14">
        <v>2014</v>
      </c>
      <c r="F33" s="21" t="s">
        <v>26</v>
      </c>
      <c r="G33" s="18" t="s">
        <v>26</v>
      </c>
    </row>
    <row r="34" spans="1:8" ht="15.95" customHeight="1" x14ac:dyDescent="0.2">
      <c r="A34" s="66"/>
      <c r="B34" s="82" t="s">
        <v>269</v>
      </c>
      <c r="C34" s="74">
        <v>5779.9989999999998</v>
      </c>
      <c r="D34" s="47">
        <v>2051.1460000000002</v>
      </c>
      <c r="E34" s="14">
        <v>2000</v>
      </c>
      <c r="F34" s="46">
        <v>29587</v>
      </c>
      <c r="G34" s="17">
        <v>2000</v>
      </c>
    </row>
    <row r="35" spans="1:8" ht="15.95" customHeight="1" x14ac:dyDescent="0.2">
      <c r="A35" s="66"/>
      <c r="B35" s="82"/>
      <c r="C35" s="74"/>
      <c r="D35" s="47">
        <v>2097.4470000000001</v>
      </c>
      <c r="E35" s="14">
        <v>2001</v>
      </c>
      <c r="F35" s="46">
        <v>33051.370596000001</v>
      </c>
      <c r="G35" s="17">
        <v>2001</v>
      </c>
    </row>
    <row r="36" spans="1:8" ht="15.95" customHeight="1" x14ac:dyDescent="0.2">
      <c r="A36" s="66"/>
      <c r="B36" s="82"/>
      <c r="C36" s="74"/>
      <c r="D36" s="47">
        <v>2145.8389999999999</v>
      </c>
      <c r="E36" s="14">
        <v>2002</v>
      </c>
      <c r="F36" s="46">
        <v>35672.414155999999</v>
      </c>
      <c r="G36" s="17">
        <v>2002</v>
      </c>
    </row>
    <row r="37" spans="1:8" ht="15.95" customHeight="1" x14ac:dyDescent="0.2">
      <c r="A37" s="66"/>
      <c r="B37" s="82"/>
      <c r="C37" s="74"/>
      <c r="D37" s="47">
        <v>2189.7890000000002</v>
      </c>
      <c r="E37" s="14">
        <v>2003</v>
      </c>
      <c r="F37" s="46">
        <v>37752.658000000003</v>
      </c>
      <c r="G37" s="17">
        <v>2003</v>
      </c>
      <c r="H37" s="36"/>
    </row>
    <row r="38" spans="1:8" ht="15.95" customHeight="1" x14ac:dyDescent="0.2">
      <c r="A38" s="66"/>
      <c r="B38" s="82"/>
      <c r="C38" s="74"/>
      <c r="D38" s="47">
        <v>2282.049</v>
      </c>
      <c r="E38" s="14">
        <v>2004</v>
      </c>
      <c r="F38" s="21" t="s">
        <v>26</v>
      </c>
      <c r="G38" s="18" t="s">
        <v>26</v>
      </c>
    </row>
    <row r="39" spans="1:8" ht="15.95" customHeight="1" x14ac:dyDescent="0.2">
      <c r="A39" s="66"/>
      <c r="B39" s="82"/>
      <c r="C39" s="74"/>
      <c r="D39" s="47">
        <v>2333.1080000000002</v>
      </c>
      <c r="E39" s="14">
        <v>2005</v>
      </c>
      <c r="F39" s="21" t="s">
        <v>26</v>
      </c>
      <c r="G39" s="18" t="s">
        <v>26</v>
      </c>
    </row>
    <row r="40" spans="1:8" ht="15.95" customHeight="1" x14ac:dyDescent="0.2">
      <c r="A40" s="66"/>
      <c r="B40" s="82"/>
      <c r="C40" s="74"/>
      <c r="D40" s="21" t="s">
        <v>26</v>
      </c>
      <c r="E40" s="18" t="s">
        <v>26</v>
      </c>
      <c r="F40" s="21">
        <v>171236</v>
      </c>
      <c r="G40" s="18">
        <v>2012</v>
      </c>
    </row>
    <row r="41" spans="1:8" ht="15.95" customHeight="1" x14ac:dyDescent="0.2">
      <c r="A41" s="66"/>
      <c r="B41" s="82"/>
      <c r="C41" s="74"/>
      <c r="D41" s="47">
        <v>2852.3719999999998</v>
      </c>
      <c r="E41" s="14">
        <v>2014</v>
      </c>
      <c r="F41" s="21" t="s">
        <v>26</v>
      </c>
      <c r="G41" s="18" t="s">
        <v>26</v>
      </c>
    </row>
    <row r="42" spans="1:8" ht="15.95" customHeight="1" x14ac:dyDescent="0.2">
      <c r="A42" s="66"/>
      <c r="B42" s="80" t="s">
        <v>232</v>
      </c>
      <c r="C42" s="74">
        <v>148886.30799999999</v>
      </c>
      <c r="D42" s="21" t="s">
        <v>26</v>
      </c>
      <c r="E42" s="18" t="s">
        <v>26</v>
      </c>
      <c r="F42" s="21">
        <v>90132</v>
      </c>
      <c r="G42" s="18">
        <v>2012</v>
      </c>
    </row>
    <row r="43" spans="1:8" ht="15.95" customHeight="1" x14ac:dyDescent="0.2">
      <c r="A43" s="66"/>
      <c r="B43" s="80"/>
      <c r="C43" s="74"/>
      <c r="D43" s="62">
        <v>8842.7909999999993</v>
      </c>
      <c r="E43" s="14">
        <v>2014</v>
      </c>
      <c r="F43" s="21" t="s">
        <v>26</v>
      </c>
      <c r="G43" s="18" t="s">
        <v>26</v>
      </c>
    </row>
    <row r="44" spans="1:8" ht="15.95" customHeight="1" x14ac:dyDescent="0.2">
      <c r="A44" s="66"/>
      <c r="B44" s="80" t="s">
        <v>234</v>
      </c>
      <c r="C44" s="74">
        <v>903378.29200000002</v>
      </c>
      <c r="D44" s="21" t="s">
        <v>26</v>
      </c>
      <c r="E44" s="18" t="s">
        <v>26</v>
      </c>
      <c r="F44" s="21">
        <v>80830</v>
      </c>
      <c r="G44" s="18">
        <v>2012</v>
      </c>
    </row>
    <row r="45" spans="1:8" ht="15.95" customHeight="1" x14ac:dyDescent="0.2">
      <c r="A45" s="66"/>
      <c r="B45" s="80"/>
      <c r="C45" s="74"/>
      <c r="D45" s="47">
        <v>3224.357</v>
      </c>
      <c r="E45" s="14">
        <v>2014</v>
      </c>
      <c r="F45" s="21" t="s">
        <v>26</v>
      </c>
      <c r="G45" s="18" t="s">
        <v>26</v>
      </c>
    </row>
    <row r="46" spans="1:8" ht="15.95" customHeight="1" x14ac:dyDescent="0.2">
      <c r="A46" s="66"/>
      <c r="B46" s="82" t="s">
        <v>9</v>
      </c>
      <c r="C46" s="74">
        <v>357145.53399999999</v>
      </c>
      <c r="D46" s="46" t="s">
        <v>26</v>
      </c>
      <c r="E46" s="11">
        <v>2000</v>
      </c>
      <c r="F46" s="15">
        <v>11861.168415</v>
      </c>
      <c r="G46" s="13">
        <v>2000</v>
      </c>
    </row>
    <row r="47" spans="1:8" ht="15.95" customHeight="1" x14ac:dyDescent="0.2">
      <c r="A47" s="66"/>
      <c r="B47" s="82"/>
      <c r="C47" s="74"/>
      <c r="D47" s="47">
        <v>2111.0360000000001</v>
      </c>
      <c r="E47" s="11">
        <v>2001</v>
      </c>
      <c r="F47" s="15">
        <v>13736.054569</v>
      </c>
      <c r="G47" s="13">
        <v>2001</v>
      </c>
    </row>
    <row r="48" spans="1:8" ht="15.95" customHeight="1" x14ac:dyDescent="0.2">
      <c r="A48" s="66"/>
      <c r="B48" s="82"/>
      <c r="C48" s="74"/>
      <c r="D48" s="47">
        <v>2140.6239999999998</v>
      </c>
      <c r="E48" s="14">
        <v>2002</v>
      </c>
      <c r="F48" s="15">
        <v>15342.782283</v>
      </c>
      <c r="G48" s="13">
        <v>2002</v>
      </c>
    </row>
    <row r="49" spans="1:7" ht="15.95" customHeight="1" x14ac:dyDescent="0.2">
      <c r="A49" s="66"/>
      <c r="B49" s="82"/>
      <c r="C49" s="74"/>
      <c r="D49" s="47">
        <v>2169.6880000000001</v>
      </c>
      <c r="E49" s="14">
        <v>2003</v>
      </c>
      <c r="F49" s="46">
        <v>18969.504690000002</v>
      </c>
      <c r="G49" s="17">
        <v>2003</v>
      </c>
    </row>
    <row r="50" spans="1:7" ht="15.95" customHeight="1" x14ac:dyDescent="0.2">
      <c r="A50" s="66"/>
      <c r="B50" s="82"/>
      <c r="C50" s="74"/>
      <c r="D50" s="47">
        <v>2227.7939999999999</v>
      </c>
      <c r="E50" s="14">
        <v>2004</v>
      </c>
      <c r="F50" s="21" t="s">
        <v>26</v>
      </c>
      <c r="G50" s="18" t="s">
        <v>26</v>
      </c>
    </row>
    <row r="51" spans="1:7" ht="15.95" customHeight="1" x14ac:dyDescent="0.2">
      <c r="A51" s="66"/>
      <c r="B51" s="82"/>
      <c r="C51" s="74"/>
      <c r="D51" s="47">
        <v>2261.5410000000002</v>
      </c>
      <c r="E51" s="14">
        <v>2005</v>
      </c>
      <c r="F51" s="21" t="s">
        <v>26</v>
      </c>
      <c r="G51" s="18" t="s">
        <v>26</v>
      </c>
    </row>
    <row r="52" spans="1:7" ht="15.95" customHeight="1" x14ac:dyDescent="0.2">
      <c r="A52" s="66"/>
      <c r="B52" s="82"/>
      <c r="C52" s="74"/>
      <c r="D52" s="21" t="s">
        <v>26</v>
      </c>
      <c r="E52" s="18" t="s">
        <v>26</v>
      </c>
      <c r="F52" s="21">
        <f>54471</f>
        <v>54471</v>
      </c>
      <c r="G52" s="18">
        <v>2012</v>
      </c>
    </row>
    <row r="53" spans="1:7" ht="15.95" customHeight="1" x14ac:dyDescent="0.2">
      <c r="A53" s="66"/>
      <c r="B53" s="82"/>
      <c r="C53" s="74"/>
      <c r="D53" s="47">
        <v>2619.66</v>
      </c>
      <c r="E53" s="14">
        <v>2014</v>
      </c>
      <c r="F53" s="21" t="s">
        <v>26</v>
      </c>
      <c r="G53" s="18" t="s">
        <v>26</v>
      </c>
    </row>
    <row r="54" spans="1:7" ht="15.95" customHeight="1" x14ac:dyDescent="0.2">
      <c r="A54" s="66"/>
      <c r="B54" s="81" t="s">
        <v>6</v>
      </c>
      <c r="C54" s="74">
        <v>586519.72699999996</v>
      </c>
      <c r="D54" s="47">
        <v>17917.924999999999</v>
      </c>
      <c r="E54" s="14">
        <v>2000</v>
      </c>
      <c r="F54" s="46">
        <v>106168.72513000001</v>
      </c>
      <c r="G54" s="14">
        <v>2000</v>
      </c>
    </row>
    <row r="55" spans="1:7" ht="15.95" customHeight="1" x14ac:dyDescent="0.2">
      <c r="A55" s="66"/>
      <c r="B55" s="81"/>
      <c r="C55" s="74"/>
      <c r="D55" s="47">
        <v>18127.096000000001</v>
      </c>
      <c r="E55" s="14">
        <v>2001</v>
      </c>
      <c r="F55" s="46">
        <v>113529.800026</v>
      </c>
      <c r="G55" s="14">
        <v>2001</v>
      </c>
    </row>
    <row r="56" spans="1:7" ht="15.95" customHeight="1" x14ac:dyDescent="0.2">
      <c r="A56" s="66"/>
      <c r="B56" s="81"/>
      <c r="C56" s="74"/>
      <c r="D56" s="47">
        <v>18343.517</v>
      </c>
      <c r="E56" s="14">
        <v>2002</v>
      </c>
      <c r="F56" s="46">
        <v>125388.84585699999</v>
      </c>
      <c r="G56" s="14">
        <v>2002</v>
      </c>
    </row>
    <row r="57" spans="1:7" ht="15.95" customHeight="1" x14ac:dyDescent="0.2">
      <c r="A57" s="66"/>
      <c r="B57" s="81"/>
      <c r="C57" s="74"/>
      <c r="D57" s="47">
        <v>18553.312000000002</v>
      </c>
      <c r="E57" s="14">
        <v>2003</v>
      </c>
      <c r="F57" s="46">
        <v>144544.82240999999</v>
      </c>
      <c r="G57" s="14">
        <v>2003</v>
      </c>
    </row>
    <row r="58" spans="1:7" ht="15.95" customHeight="1" x14ac:dyDescent="0.2">
      <c r="A58" s="66"/>
      <c r="B58" s="81"/>
      <c r="C58" s="74"/>
      <c r="D58" s="47">
        <v>16984.509999999998</v>
      </c>
      <c r="E58" s="14">
        <v>2004</v>
      </c>
      <c r="F58" s="21" t="s">
        <v>26</v>
      </c>
      <c r="G58" s="18" t="s">
        <v>26</v>
      </c>
    </row>
    <row r="59" spans="1:7" ht="15.95" customHeight="1" x14ac:dyDescent="0.2">
      <c r="A59" s="66"/>
      <c r="B59" s="81"/>
      <c r="C59" s="74"/>
      <c r="D59" s="47">
        <v>19237.45</v>
      </c>
      <c r="E59" s="14">
        <v>2005</v>
      </c>
      <c r="F59" s="21" t="s">
        <v>26</v>
      </c>
      <c r="G59" s="18" t="s">
        <v>26</v>
      </c>
    </row>
    <row r="60" spans="1:7" ht="15.95" customHeight="1" x14ac:dyDescent="0.2">
      <c r="A60" s="66"/>
      <c r="B60" s="81"/>
      <c r="C60" s="74"/>
      <c r="D60" s="47">
        <v>19728.252</v>
      </c>
      <c r="E60" s="14">
        <v>2011</v>
      </c>
      <c r="F60" s="47">
        <v>351380.905102927</v>
      </c>
      <c r="G60" s="14">
        <v>2010</v>
      </c>
    </row>
    <row r="61" spans="1:7" ht="15.95" customHeight="1" x14ac:dyDescent="0.2">
      <c r="A61" s="66"/>
      <c r="B61" s="81"/>
      <c r="C61" s="74"/>
      <c r="D61" s="21" t="s">
        <v>26</v>
      </c>
      <c r="E61" s="18" t="s">
        <v>26</v>
      </c>
      <c r="F61" s="21">
        <v>403551</v>
      </c>
      <c r="G61" s="18">
        <v>2012</v>
      </c>
    </row>
    <row r="62" spans="1:7" ht="15.95" customHeight="1" x14ac:dyDescent="0.2">
      <c r="A62" s="66"/>
      <c r="B62" s="81"/>
      <c r="C62" s="74"/>
      <c r="D62" s="47">
        <v>20734.097000000002</v>
      </c>
      <c r="E62" s="14">
        <v>2014</v>
      </c>
      <c r="F62" s="21" t="s">
        <v>26</v>
      </c>
      <c r="G62" s="18" t="s">
        <v>26</v>
      </c>
    </row>
    <row r="63" spans="1:7" ht="15.95" customHeight="1" x14ac:dyDescent="0.2">
      <c r="A63" s="66"/>
      <c r="B63" s="82" t="s">
        <v>4</v>
      </c>
      <c r="C63" s="74">
        <v>1247954.32</v>
      </c>
      <c r="D63" s="47">
        <v>6192.3069999999998</v>
      </c>
      <c r="E63" s="14">
        <v>2000</v>
      </c>
      <c r="F63" s="46">
        <v>18913.684290000001</v>
      </c>
      <c r="G63" s="14">
        <v>2000</v>
      </c>
    </row>
    <row r="64" spans="1:7" ht="15.95" customHeight="1" x14ac:dyDescent="0.2">
      <c r="A64" s="66"/>
      <c r="B64" s="82"/>
      <c r="C64" s="74"/>
      <c r="D64" s="47">
        <v>6341.7359999999999</v>
      </c>
      <c r="E64" s="11">
        <v>2001</v>
      </c>
      <c r="F64" s="46">
        <v>21747.997233999999</v>
      </c>
      <c r="G64" s="11">
        <v>2001</v>
      </c>
    </row>
    <row r="65" spans="1:7" ht="15.95" customHeight="1" x14ac:dyDescent="0.2">
      <c r="A65" s="66"/>
      <c r="B65" s="82"/>
      <c r="C65" s="74"/>
      <c r="D65" s="47">
        <v>6453.683</v>
      </c>
      <c r="E65" s="14">
        <v>2002</v>
      </c>
      <c r="F65" s="46">
        <v>25530.346536000001</v>
      </c>
      <c r="G65" s="14">
        <v>2002</v>
      </c>
    </row>
    <row r="66" spans="1:7" ht="15.95" customHeight="1" x14ac:dyDescent="0.2">
      <c r="A66" s="66"/>
      <c r="B66" s="82"/>
      <c r="C66" s="74"/>
      <c r="D66" s="47">
        <v>6574.9930000000004</v>
      </c>
      <c r="E66" s="14">
        <v>2003</v>
      </c>
      <c r="F66" s="46">
        <v>29215.268261000001</v>
      </c>
      <c r="G66" s="14">
        <v>2003</v>
      </c>
    </row>
    <row r="67" spans="1:7" ht="15.95" customHeight="1" x14ac:dyDescent="0.2">
      <c r="A67" s="66"/>
      <c r="B67" s="82"/>
      <c r="C67" s="74"/>
      <c r="D67" s="47">
        <v>6850.1809999999996</v>
      </c>
      <c r="E67" s="14">
        <v>2004</v>
      </c>
      <c r="F67" s="21" t="s">
        <v>26</v>
      </c>
      <c r="G67" s="18" t="s">
        <v>26</v>
      </c>
    </row>
    <row r="68" spans="1:7" ht="15.95" customHeight="1" x14ac:dyDescent="0.2">
      <c r="A68" s="66"/>
      <c r="B68" s="82"/>
      <c r="C68" s="74"/>
      <c r="D68" s="47">
        <v>6970.5860000000002</v>
      </c>
      <c r="E68" s="14">
        <v>2005</v>
      </c>
      <c r="F68" s="21" t="s">
        <v>26</v>
      </c>
      <c r="G68" s="18" t="s">
        <v>26</v>
      </c>
    </row>
    <row r="69" spans="1:7" ht="15.95" customHeight="1" x14ac:dyDescent="0.2">
      <c r="A69" s="66"/>
      <c r="B69" s="82"/>
      <c r="C69" s="74"/>
      <c r="D69" s="21" t="s">
        <v>26</v>
      </c>
      <c r="E69" s="18" t="s">
        <v>26</v>
      </c>
      <c r="F69" s="21">
        <v>91009</v>
      </c>
      <c r="G69" s="18">
        <v>2012</v>
      </c>
    </row>
    <row r="70" spans="1:7" ht="15.95" customHeight="1" x14ac:dyDescent="0.2">
      <c r="A70" s="66"/>
      <c r="B70" s="82"/>
      <c r="C70" s="74"/>
      <c r="D70" s="47">
        <v>8073.924</v>
      </c>
      <c r="E70" s="14">
        <v>2014</v>
      </c>
      <c r="F70" s="21" t="s">
        <v>26</v>
      </c>
      <c r="G70" s="18" t="s">
        <v>26</v>
      </c>
    </row>
    <row r="71" spans="1:7" ht="15.95" customHeight="1" x14ac:dyDescent="0.2">
      <c r="A71" s="66"/>
      <c r="B71" s="81" t="s">
        <v>16</v>
      </c>
      <c r="C71" s="74">
        <v>56469.743999999999</v>
      </c>
      <c r="D71" s="47">
        <v>3443.8249999999998</v>
      </c>
      <c r="E71" s="14">
        <v>2000</v>
      </c>
      <c r="F71" s="46">
        <v>9237.7367740000009</v>
      </c>
      <c r="G71" s="14">
        <v>2000</v>
      </c>
    </row>
    <row r="72" spans="1:7" ht="15.95" customHeight="1" x14ac:dyDescent="0.2">
      <c r="A72" s="66"/>
      <c r="B72" s="81"/>
      <c r="C72" s="74"/>
      <c r="D72" s="47">
        <v>3468.5940000000001</v>
      </c>
      <c r="E72" s="14">
        <v>2001</v>
      </c>
      <c r="F72" s="46">
        <v>10271.929979</v>
      </c>
      <c r="G72" s="14">
        <v>2001</v>
      </c>
    </row>
    <row r="73" spans="1:7" ht="15.95" customHeight="1" x14ac:dyDescent="0.2">
      <c r="A73" s="66"/>
      <c r="B73" s="81"/>
      <c r="C73" s="74"/>
      <c r="D73" s="47">
        <v>3494.893</v>
      </c>
      <c r="E73" s="14">
        <v>2002</v>
      </c>
      <c r="F73" s="46">
        <v>11634.12053</v>
      </c>
      <c r="G73" s="14">
        <v>2002</v>
      </c>
    </row>
    <row r="74" spans="1:7" ht="15.95" customHeight="1" x14ac:dyDescent="0.2">
      <c r="A74" s="66"/>
      <c r="B74" s="81"/>
      <c r="C74" s="74"/>
      <c r="D74" s="47">
        <v>3518.5949999999998</v>
      </c>
      <c r="E74" s="14">
        <v>2003</v>
      </c>
      <c r="F74" s="46">
        <v>13710.913492</v>
      </c>
      <c r="G74" s="14">
        <v>2003</v>
      </c>
    </row>
    <row r="75" spans="1:7" ht="15.95" customHeight="1" x14ac:dyDescent="0.2">
      <c r="A75" s="66"/>
      <c r="B75" s="81"/>
      <c r="C75" s="74"/>
      <c r="D75" s="47">
        <v>3568.35</v>
      </c>
      <c r="E75" s="14">
        <v>2004</v>
      </c>
      <c r="F75" s="21" t="s">
        <v>26</v>
      </c>
      <c r="G75" s="18" t="s">
        <v>26</v>
      </c>
    </row>
    <row r="76" spans="1:7" ht="15.95" customHeight="1" x14ac:dyDescent="0.2">
      <c r="A76" s="66"/>
      <c r="B76" s="81"/>
      <c r="C76" s="74"/>
      <c r="D76" s="47">
        <v>3595.886</v>
      </c>
      <c r="E76" s="14">
        <v>2005</v>
      </c>
      <c r="F76" s="21" t="s">
        <v>26</v>
      </c>
      <c r="G76" s="18" t="s">
        <v>26</v>
      </c>
    </row>
    <row r="77" spans="1:7" ht="15.95" customHeight="1" x14ac:dyDescent="0.2">
      <c r="A77" s="66"/>
      <c r="B77" s="81"/>
      <c r="C77" s="74"/>
      <c r="D77" s="21" t="s">
        <v>26</v>
      </c>
      <c r="E77" s="18" t="s">
        <v>26</v>
      </c>
      <c r="F77" s="21">
        <v>38731</v>
      </c>
      <c r="G77" s="18">
        <v>2012</v>
      </c>
    </row>
    <row r="78" spans="1:7" ht="15.95" customHeight="1" x14ac:dyDescent="0.2">
      <c r="A78" s="66"/>
      <c r="B78" s="81"/>
      <c r="C78" s="74"/>
      <c r="D78" s="47">
        <v>3943.8850000000002</v>
      </c>
      <c r="E78" s="14">
        <v>2014</v>
      </c>
      <c r="F78" s="21" t="s">
        <v>26</v>
      </c>
      <c r="G78" s="18" t="s">
        <v>26</v>
      </c>
    </row>
    <row r="79" spans="1:7" ht="15.95" customHeight="1" x14ac:dyDescent="0.2">
      <c r="A79" s="66"/>
      <c r="B79" s="82" t="s">
        <v>11</v>
      </c>
      <c r="C79" s="74">
        <v>199307.94500000001</v>
      </c>
      <c r="D79" s="47">
        <v>9563.4580000000005</v>
      </c>
      <c r="E79" s="14">
        <v>2000</v>
      </c>
      <c r="F79" s="46">
        <v>65968.713254000002</v>
      </c>
      <c r="G79" s="17">
        <v>2000</v>
      </c>
    </row>
    <row r="80" spans="1:7" ht="15.95" customHeight="1" x14ac:dyDescent="0.2">
      <c r="A80" s="66"/>
      <c r="B80" s="82"/>
      <c r="C80" s="74"/>
      <c r="D80" s="47">
        <v>6341.7359999999999</v>
      </c>
      <c r="E80" s="14">
        <v>2001</v>
      </c>
      <c r="F80" s="46">
        <v>72770.350195999999</v>
      </c>
      <c r="G80" s="17">
        <v>2001</v>
      </c>
    </row>
    <row r="81" spans="1:7" ht="15.95" customHeight="1" x14ac:dyDescent="0.2">
      <c r="A81" s="66"/>
      <c r="B81" s="82"/>
      <c r="C81" s="74"/>
      <c r="D81" s="47">
        <v>6453.683</v>
      </c>
      <c r="E81" s="14">
        <v>2002</v>
      </c>
      <c r="F81" s="46">
        <v>81449.312470000004</v>
      </c>
      <c r="G81" s="17">
        <v>2002</v>
      </c>
    </row>
    <row r="82" spans="1:7" ht="15.95" customHeight="1" x14ac:dyDescent="0.2">
      <c r="A82" s="66"/>
      <c r="B82" s="82"/>
      <c r="C82" s="74"/>
      <c r="D82" s="47">
        <v>6574.9930000000004</v>
      </c>
      <c r="E82" s="14">
        <v>2003</v>
      </c>
      <c r="F82" s="46">
        <v>98999.74</v>
      </c>
      <c r="G82" s="17">
        <v>2003</v>
      </c>
    </row>
    <row r="83" spans="1:7" ht="15.95" customHeight="1" x14ac:dyDescent="0.2">
      <c r="A83" s="66"/>
      <c r="B83" s="82"/>
      <c r="C83" s="74"/>
      <c r="D83" s="47">
        <v>6850.1809999999996</v>
      </c>
      <c r="E83" s="14">
        <v>2004</v>
      </c>
      <c r="F83" s="21" t="s">
        <v>26</v>
      </c>
      <c r="G83" s="18" t="s">
        <v>26</v>
      </c>
    </row>
    <row r="84" spans="1:7" ht="15.95" customHeight="1" x14ac:dyDescent="0.2">
      <c r="A84" s="66"/>
      <c r="B84" s="82"/>
      <c r="C84" s="74"/>
      <c r="D84" s="47">
        <v>6970.5860000000002</v>
      </c>
      <c r="E84" s="14">
        <v>2005</v>
      </c>
      <c r="F84" s="21" t="s">
        <v>26</v>
      </c>
      <c r="G84" s="18" t="s">
        <v>26</v>
      </c>
    </row>
    <row r="85" spans="1:7" ht="15.95" customHeight="1" x14ac:dyDescent="0.2">
      <c r="A85" s="66"/>
      <c r="B85" s="82"/>
      <c r="C85" s="74"/>
      <c r="D85" s="46">
        <v>10512.151</v>
      </c>
      <c r="E85" s="14">
        <v>2011</v>
      </c>
      <c r="F85" s="47">
        <v>217289.67659834999</v>
      </c>
      <c r="G85" s="17">
        <v>2010</v>
      </c>
    </row>
    <row r="86" spans="1:7" ht="15.95" customHeight="1" x14ac:dyDescent="0.2">
      <c r="A86" s="66"/>
      <c r="B86" s="82"/>
      <c r="C86" s="74"/>
      <c r="D86" s="21" t="s">
        <v>26</v>
      </c>
      <c r="E86" s="18" t="s">
        <v>26</v>
      </c>
      <c r="F86" s="21">
        <v>255927</v>
      </c>
      <c r="G86" s="18">
        <v>2012</v>
      </c>
    </row>
    <row r="87" spans="1:7" ht="15.95" customHeight="1" x14ac:dyDescent="0.2">
      <c r="A87" s="66"/>
      <c r="B87" s="82"/>
      <c r="C87" s="74"/>
      <c r="D87" s="47">
        <v>11081.691999999999</v>
      </c>
      <c r="E87" s="14">
        <v>2014</v>
      </c>
      <c r="F87" s="21" t="s">
        <v>26</v>
      </c>
      <c r="G87" s="18" t="s">
        <v>26</v>
      </c>
    </row>
    <row r="88" spans="1:7" ht="15.95" customHeight="1" x14ac:dyDescent="0.2">
      <c r="A88" s="66"/>
      <c r="B88" s="81" t="s">
        <v>20</v>
      </c>
      <c r="C88" s="74">
        <v>98149.119000000006</v>
      </c>
      <c r="D88" s="47">
        <v>7918.3440000000001</v>
      </c>
      <c r="E88" s="14">
        <v>2000</v>
      </c>
      <c r="F88" s="46">
        <v>29126.795614999999</v>
      </c>
      <c r="G88" s="14">
        <v>2000</v>
      </c>
    </row>
    <row r="89" spans="1:7" ht="15.95" customHeight="1" x14ac:dyDescent="0.2">
      <c r="A89" s="66"/>
      <c r="B89" s="81"/>
      <c r="C89" s="74"/>
      <c r="D89" s="47">
        <v>8008.2070000000003</v>
      </c>
      <c r="E89" s="14">
        <v>2001</v>
      </c>
      <c r="F89" s="46">
        <v>31724.961534999999</v>
      </c>
      <c r="G89" s="14">
        <v>2001</v>
      </c>
    </row>
    <row r="90" spans="1:7" ht="15.95" customHeight="1" x14ac:dyDescent="0.2">
      <c r="A90" s="66"/>
      <c r="B90" s="81"/>
      <c r="C90" s="74"/>
      <c r="D90" s="47">
        <v>8084.6670000000004</v>
      </c>
      <c r="E90" s="14">
        <v>2002</v>
      </c>
      <c r="F90" s="46">
        <v>36510.039361000003</v>
      </c>
      <c r="G90" s="14">
        <v>2002</v>
      </c>
    </row>
    <row r="91" spans="1:7" ht="15.95" customHeight="1" x14ac:dyDescent="0.2">
      <c r="A91" s="66"/>
      <c r="B91" s="81"/>
      <c r="C91" s="74"/>
      <c r="D91" s="47">
        <v>8161.8620000000001</v>
      </c>
      <c r="E91" s="14">
        <v>2003</v>
      </c>
      <c r="F91" s="46">
        <v>42260.926380999997</v>
      </c>
      <c r="G91" s="14">
        <v>2003</v>
      </c>
    </row>
    <row r="92" spans="1:7" ht="15.95" customHeight="1" x14ac:dyDescent="0.2">
      <c r="A92" s="66"/>
      <c r="B92" s="81"/>
      <c r="C92" s="74"/>
      <c r="D92" s="47">
        <v>8323.9110000000001</v>
      </c>
      <c r="E92" s="14">
        <v>2004</v>
      </c>
      <c r="F92" s="21" t="s">
        <v>26</v>
      </c>
      <c r="G92" s="18" t="s">
        <v>26</v>
      </c>
    </row>
    <row r="93" spans="1:7" ht="15.95" customHeight="1" x14ac:dyDescent="0.2">
      <c r="A93" s="66"/>
      <c r="B93" s="81"/>
      <c r="C93" s="74"/>
      <c r="D93" s="47">
        <v>8413.5930000000008</v>
      </c>
      <c r="E93" s="14">
        <v>2005</v>
      </c>
      <c r="F93" s="21" t="s">
        <v>26</v>
      </c>
      <c r="G93" s="18" t="s">
        <v>26</v>
      </c>
    </row>
    <row r="94" spans="1:7" ht="15.95" customHeight="1" x14ac:dyDescent="0.2">
      <c r="A94" s="66"/>
      <c r="B94" s="81"/>
      <c r="C94" s="74"/>
      <c r="D94" s="21" t="s">
        <v>26</v>
      </c>
      <c r="E94" s="18" t="s">
        <v>26</v>
      </c>
      <c r="F94" s="21">
        <v>117340</v>
      </c>
      <c r="G94" s="18">
        <v>2012</v>
      </c>
    </row>
    <row r="95" spans="1:7" ht="15.95" customHeight="1" x14ac:dyDescent="0.2">
      <c r="A95" s="66"/>
      <c r="B95" s="81"/>
      <c r="C95" s="74"/>
      <c r="D95" s="47">
        <v>9277.7270000000008</v>
      </c>
      <c r="E95" s="14">
        <v>2014</v>
      </c>
      <c r="F95" s="21" t="s">
        <v>26</v>
      </c>
      <c r="G95" s="18" t="s">
        <v>26</v>
      </c>
    </row>
    <row r="96" spans="1:7" ht="15.95" customHeight="1" x14ac:dyDescent="0.2">
      <c r="A96" s="66"/>
      <c r="B96" s="81" t="s">
        <v>0</v>
      </c>
      <c r="C96" s="74">
        <v>43777.953999999998</v>
      </c>
      <c r="D96" s="47">
        <v>14391.281999999999</v>
      </c>
      <c r="E96" s="14">
        <v>2000</v>
      </c>
      <c r="F96" s="46">
        <v>137876.53079600001</v>
      </c>
      <c r="G96" s="14">
        <v>2000</v>
      </c>
    </row>
    <row r="97" spans="1:7" ht="15.95" customHeight="1" x14ac:dyDescent="0.2">
      <c r="A97" s="66"/>
      <c r="B97" s="81"/>
      <c r="C97" s="74"/>
      <c r="D97" s="47">
        <v>14390.504000000001</v>
      </c>
      <c r="E97" s="14">
        <v>2001</v>
      </c>
      <c r="F97" s="46">
        <v>148033.351539</v>
      </c>
      <c r="G97" s="14">
        <v>2001</v>
      </c>
    </row>
    <row r="98" spans="1:7" ht="15.95" customHeight="1" x14ac:dyDescent="0.2">
      <c r="A98" s="66"/>
      <c r="B98" s="81"/>
      <c r="C98" s="74"/>
      <c r="D98" s="47">
        <v>14553.037</v>
      </c>
      <c r="E98" s="14">
        <v>2002</v>
      </c>
      <c r="F98" s="46">
        <v>170114.091418</v>
      </c>
      <c r="G98" s="14">
        <v>2002</v>
      </c>
    </row>
    <row r="99" spans="1:7" ht="15.95" customHeight="1" x14ac:dyDescent="0.2">
      <c r="A99" s="66"/>
      <c r="B99" s="81"/>
      <c r="C99" s="74"/>
      <c r="D99" s="47">
        <v>14705.073</v>
      </c>
      <c r="E99" s="14">
        <v>2003</v>
      </c>
      <c r="F99" s="46">
        <v>190384.406456</v>
      </c>
      <c r="G99" s="14">
        <v>2003</v>
      </c>
    </row>
    <row r="100" spans="1:7" ht="15.95" customHeight="1" x14ac:dyDescent="0.2">
      <c r="A100" s="66"/>
      <c r="B100" s="81"/>
      <c r="C100" s="74"/>
      <c r="D100" s="47">
        <v>15024.233</v>
      </c>
      <c r="E100" s="14">
        <v>2004</v>
      </c>
      <c r="F100" s="21" t="s">
        <v>26</v>
      </c>
      <c r="G100" s="18" t="s">
        <v>26</v>
      </c>
    </row>
    <row r="101" spans="1:7" ht="15.95" customHeight="1" x14ac:dyDescent="0.2">
      <c r="A101" s="66"/>
      <c r="B101" s="81"/>
      <c r="C101" s="74"/>
      <c r="D101" s="47">
        <v>15200.861000000001</v>
      </c>
      <c r="E101" s="14">
        <v>2005</v>
      </c>
      <c r="F101" s="21" t="s">
        <v>26</v>
      </c>
      <c r="G101" s="18" t="s">
        <v>26</v>
      </c>
    </row>
    <row r="102" spans="1:7" ht="15.95" customHeight="1" x14ac:dyDescent="0.2">
      <c r="A102" s="66"/>
      <c r="B102" s="81"/>
      <c r="C102" s="74"/>
      <c r="D102" s="21" t="s">
        <v>26</v>
      </c>
      <c r="E102" s="18" t="s">
        <v>26</v>
      </c>
      <c r="F102" s="21">
        <v>504221</v>
      </c>
      <c r="G102" s="18">
        <v>2012</v>
      </c>
    </row>
    <row r="103" spans="1:7" ht="15.95" customHeight="1" x14ac:dyDescent="0.2">
      <c r="A103" s="66"/>
      <c r="B103" s="81"/>
      <c r="C103" s="74"/>
      <c r="D103" s="47">
        <v>16461.172999999999</v>
      </c>
      <c r="E103" s="14">
        <v>2014</v>
      </c>
      <c r="F103" s="21" t="s">
        <v>26</v>
      </c>
      <c r="G103" s="18" t="s">
        <v>26</v>
      </c>
    </row>
    <row r="104" spans="1:7" ht="15.95" customHeight="1" x14ac:dyDescent="0.2">
      <c r="A104" s="66"/>
      <c r="B104" s="81" t="s">
        <v>18</v>
      </c>
      <c r="C104" s="74">
        <v>281731.44500000001</v>
      </c>
      <c r="D104" s="47">
        <v>10179.817999999999</v>
      </c>
      <c r="E104" s="14">
        <v>2000</v>
      </c>
      <c r="F104" s="46">
        <v>85137.542585999996</v>
      </c>
      <c r="G104" s="14">
        <v>2000</v>
      </c>
    </row>
    <row r="105" spans="1:7" ht="15.95" customHeight="1" x14ac:dyDescent="0.2">
      <c r="A105" s="66"/>
      <c r="B105" s="81"/>
      <c r="C105" s="74"/>
      <c r="D105" s="21" t="s">
        <v>26</v>
      </c>
      <c r="E105" s="18" t="s">
        <v>26</v>
      </c>
      <c r="F105" s="46">
        <v>94084.498443999997</v>
      </c>
      <c r="G105" s="14">
        <v>2001</v>
      </c>
    </row>
    <row r="106" spans="1:7" ht="15.95" customHeight="1" x14ac:dyDescent="0.2">
      <c r="A106" s="66"/>
      <c r="B106" s="81"/>
      <c r="C106" s="74"/>
      <c r="D106" s="21" t="s">
        <v>26</v>
      </c>
      <c r="E106" s="18" t="s">
        <v>26</v>
      </c>
      <c r="F106" s="46">
        <v>104451.257257</v>
      </c>
      <c r="G106" s="14">
        <v>2002</v>
      </c>
    </row>
    <row r="107" spans="1:7" ht="15.95" customHeight="1" x14ac:dyDescent="0.2">
      <c r="A107" s="66"/>
      <c r="B107" s="81"/>
      <c r="C107" s="74"/>
      <c r="D107" s="21" t="s">
        <v>26</v>
      </c>
      <c r="E107" s="18" t="s">
        <v>26</v>
      </c>
      <c r="F107" s="46">
        <v>128039.61087999999</v>
      </c>
      <c r="G107" s="14">
        <v>2003</v>
      </c>
    </row>
    <row r="108" spans="1:7" ht="15.95" customHeight="1" x14ac:dyDescent="0.2">
      <c r="A108" s="66"/>
      <c r="B108" s="81"/>
      <c r="C108" s="74"/>
      <c r="D108" s="47">
        <v>10693.929</v>
      </c>
      <c r="E108" s="14">
        <v>2010</v>
      </c>
      <c r="F108" s="21" t="s">
        <v>26</v>
      </c>
      <c r="G108" s="18" t="s">
        <v>26</v>
      </c>
    </row>
    <row r="109" spans="1:7" ht="15.95" customHeight="1" x14ac:dyDescent="0.2">
      <c r="A109" s="66"/>
      <c r="B109" s="81"/>
      <c r="C109" s="74"/>
      <c r="D109" s="21" t="s">
        <v>26</v>
      </c>
      <c r="E109" s="18" t="s">
        <v>26</v>
      </c>
      <c r="F109" s="21">
        <v>277658</v>
      </c>
      <c r="G109" s="18">
        <v>2012</v>
      </c>
    </row>
    <row r="110" spans="1:7" ht="15.95" customHeight="1" x14ac:dyDescent="0.2">
      <c r="A110" s="66"/>
      <c r="B110" s="81"/>
      <c r="C110" s="74"/>
      <c r="D110" s="47">
        <v>11207.273999999999</v>
      </c>
      <c r="E110" s="14">
        <v>2014</v>
      </c>
      <c r="F110" s="21" t="s">
        <v>26</v>
      </c>
      <c r="G110" s="18" t="s">
        <v>26</v>
      </c>
    </row>
    <row r="111" spans="1:7" ht="15.95" customHeight="1" x14ac:dyDescent="0.2">
      <c r="A111" s="66"/>
      <c r="B111" s="81" t="s">
        <v>13</v>
      </c>
      <c r="C111" s="74">
        <v>95733.978000000003</v>
      </c>
      <c r="D111" s="47">
        <v>5356.36</v>
      </c>
      <c r="E111" s="14">
        <v>2000</v>
      </c>
      <c r="F111" s="46">
        <v>42428.003684000003</v>
      </c>
      <c r="G111" s="14">
        <v>2000</v>
      </c>
    </row>
    <row r="112" spans="1:7" ht="15.95" customHeight="1" x14ac:dyDescent="0.2">
      <c r="A112" s="66"/>
      <c r="B112" s="81"/>
      <c r="C112" s="74"/>
      <c r="D112" s="47">
        <v>5448.7359999999999</v>
      </c>
      <c r="E112" s="14">
        <v>2001</v>
      </c>
      <c r="F112" s="46">
        <v>46534.518946999997</v>
      </c>
      <c r="G112" s="14">
        <v>2001</v>
      </c>
    </row>
    <row r="113" spans="1:7" ht="15.95" customHeight="1" x14ac:dyDescent="0.2">
      <c r="A113" s="66"/>
      <c r="B113" s="81"/>
      <c r="C113" s="74"/>
      <c r="D113" s="47">
        <v>5527.7070000000003</v>
      </c>
      <c r="E113" s="14">
        <v>2002</v>
      </c>
      <c r="F113" s="46">
        <v>51828.169447</v>
      </c>
      <c r="G113" s="14">
        <v>2002</v>
      </c>
    </row>
    <row r="114" spans="1:7" ht="15.95" customHeight="1" x14ac:dyDescent="0.2">
      <c r="A114" s="66"/>
      <c r="B114" s="81"/>
      <c r="C114" s="74"/>
      <c r="D114" s="47">
        <v>5607.2330000000002</v>
      </c>
      <c r="E114" s="14">
        <v>2003</v>
      </c>
      <c r="F114" s="46">
        <v>62213.54</v>
      </c>
      <c r="G114" s="14">
        <v>2003</v>
      </c>
    </row>
    <row r="115" spans="1:7" ht="15.95" customHeight="1" x14ac:dyDescent="0.2">
      <c r="A115" s="66"/>
      <c r="B115" s="81"/>
      <c r="C115" s="74"/>
      <c r="D115" s="47">
        <v>5774.1779999999999</v>
      </c>
      <c r="E115" s="14">
        <v>2004</v>
      </c>
      <c r="F115" s="21" t="s">
        <v>26</v>
      </c>
      <c r="G115" s="18" t="s">
        <v>26</v>
      </c>
    </row>
    <row r="116" spans="1:7" ht="15.95" customHeight="1" x14ac:dyDescent="0.2">
      <c r="A116" s="66"/>
      <c r="B116" s="81"/>
      <c r="C116" s="74"/>
      <c r="D116" s="47">
        <v>5866.5680000000002</v>
      </c>
      <c r="E116" s="14">
        <v>2005</v>
      </c>
      <c r="F116" s="21" t="s">
        <v>26</v>
      </c>
      <c r="G116" s="18" t="s">
        <v>26</v>
      </c>
    </row>
    <row r="117" spans="1:7" ht="15.95" customHeight="1" x14ac:dyDescent="0.2">
      <c r="A117" s="66"/>
      <c r="B117" s="81"/>
      <c r="C117" s="74"/>
      <c r="D117" s="21" t="s">
        <v>26</v>
      </c>
      <c r="E117" s="18" t="s">
        <v>26</v>
      </c>
      <c r="F117" s="21">
        <v>177276</v>
      </c>
      <c r="G117" s="18">
        <v>2012</v>
      </c>
    </row>
    <row r="118" spans="1:7" ht="15.95" customHeight="1" x14ac:dyDescent="0.2">
      <c r="A118" s="66"/>
      <c r="B118" s="81"/>
      <c r="C118" s="74"/>
      <c r="D118" s="47">
        <v>6727.1480000000001</v>
      </c>
      <c r="E118" s="14">
        <v>2014</v>
      </c>
      <c r="F118" s="21" t="s">
        <v>26</v>
      </c>
      <c r="G118" s="18" t="s">
        <v>26</v>
      </c>
    </row>
    <row r="119" spans="1:7" ht="15.95" customHeight="1" x14ac:dyDescent="0.2">
      <c r="A119" s="66"/>
      <c r="B119" s="80" t="s">
        <v>1</v>
      </c>
      <c r="C119" s="74">
        <v>248222.36199999999</v>
      </c>
      <c r="D119" s="47">
        <v>37032.402999999998</v>
      </c>
      <c r="E119" s="14">
        <v>2000</v>
      </c>
      <c r="F119" s="46">
        <v>370818.991889</v>
      </c>
      <c r="G119" s="14">
        <v>2000</v>
      </c>
    </row>
    <row r="120" spans="1:7" ht="15.95" customHeight="1" x14ac:dyDescent="0.2">
      <c r="A120" s="66"/>
      <c r="B120" s="80"/>
      <c r="C120" s="74"/>
      <c r="D120" s="47">
        <v>37630.106</v>
      </c>
      <c r="E120" s="14">
        <v>2001</v>
      </c>
      <c r="F120" s="46">
        <v>400629.08255799999</v>
      </c>
      <c r="G120" s="14">
        <v>2001</v>
      </c>
    </row>
    <row r="121" spans="1:7" ht="15.95" customHeight="1" x14ac:dyDescent="0.2">
      <c r="A121" s="66"/>
      <c r="B121" s="80"/>
      <c r="C121" s="74"/>
      <c r="D121" s="47">
        <v>38177.741999999998</v>
      </c>
      <c r="E121" s="14">
        <v>2002</v>
      </c>
      <c r="F121" s="46">
        <v>438148.29593700002</v>
      </c>
      <c r="G121" s="14">
        <v>2002</v>
      </c>
    </row>
    <row r="122" spans="1:7" ht="15.95" customHeight="1" x14ac:dyDescent="0.2">
      <c r="A122" s="66"/>
      <c r="B122" s="80"/>
      <c r="C122" s="74"/>
      <c r="D122" s="47">
        <v>38709.32</v>
      </c>
      <c r="E122" s="14">
        <v>2003</v>
      </c>
      <c r="F122" s="46">
        <v>494813.61557999998</v>
      </c>
      <c r="G122" s="14">
        <v>2003</v>
      </c>
    </row>
    <row r="123" spans="1:7" ht="15.95" customHeight="1" x14ac:dyDescent="0.2">
      <c r="A123" s="66"/>
      <c r="B123" s="80"/>
      <c r="C123" s="74"/>
      <c r="D123" s="47">
        <v>39825.226000000002</v>
      </c>
      <c r="E123" s="14">
        <v>2004</v>
      </c>
      <c r="F123" s="21" t="s">
        <v>26</v>
      </c>
      <c r="G123" s="18" t="s">
        <v>26</v>
      </c>
    </row>
    <row r="124" spans="1:7" ht="15.95" customHeight="1" x14ac:dyDescent="0.2">
      <c r="A124" s="66"/>
      <c r="B124" s="80"/>
      <c r="C124" s="74"/>
      <c r="D124" s="47">
        <v>40442.794999999998</v>
      </c>
      <c r="E124" s="14">
        <v>2005</v>
      </c>
      <c r="F124" s="21" t="s">
        <v>26</v>
      </c>
      <c r="G124" s="18" t="s">
        <v>26</v>
      </c>
    </row>
    <row r="125" spans="1:7" ht="15.95" customHeight="1" x14ac:dyDescent="0.2">
      <c r="A125" s="66"/>
      <c r="B125" s="80"/>
      <c r="C125" s="74"/>
      <c r="D125" s="21" t="s">
        <v>26</v>
      </c>
      <c r="E125" s="18" t="s">
        <v>26</v>
      </c>
      <c r="F125" s="47">
        <v>1247595.92660967</v>
      </c>
      <c r="G125" s="11">
        <v>2010</v>
      </c>
    </row>
    <row r="126" spans="1:7" ht="15.95" customHeight="1" x14ac:dyDescent="0.2">
      <c r="A126" s="66"/>
      <c r="B126" s="80"/>
      <c r="C126" s="74"/>
      <c r="D126" s="46">
        <v>41586.892</v>
      </c>
      <c r="E126" s="14">
        <v>2011</v>
      </c>
      <c r="F126" s="21" t="s">
        <v>26</v>
      </c>
      <c r="G126" s="18" t="s">
        <v>26</v>
      </c>
    </row>
    <row r="127" spans="1:7" ht="15.95" customHeight="1" x14ac:dyDescent="0.2">
      <c r="A127" s="66"/>
      <c r="B127" s="80"/>
      <c r="C127" s="74"/>
      <c r="D127" s="21" t="s">
        <v>26</v>
      </c>
      <c r="E127" s="18" t="s">
        <v>26</v>
      </c>
      <c r="F127" s="21">
        <v>1408904</v>
      </c>
      <c r="G127" s="18">
        <v>2012</v>
      </c>
    </row>
    <row r="128" spans="1:7" ht="15.95" customHeight="1" x14ac:dyDescent="0.2">
      <c r="A128" s="66"/>
      <c r="B128" s="80"/>
      <c r="C128" s="74"/>
      <c r="D128" s="47">
        <v>44035.303999999996</v>
      </c>
      <c r="E128" s="14">
        <v>2014</v>
      </c>
      <c r="F128" s="21" t="s">
        <v>26</v>
      </c>
      <c r="G128" s="18" t="s">
        <v>26</v>
      </c>
    </row>
    <row r="129" spans="1:7" ht="15.95" customHeight="1" x14ac:dyDescent="0.2">
      <c r="A129" s="66"/>
      <c r="B129" s="80" t="s">
        <v>235</v>
      </c>
      <c r="C129" s="74">
        <v>21918.492999999999</v>
      </c>
      <c r="D129" s="21" t="s">
        <v>26</v>
      </c>
      <c r="E129" s="18" t="s">
        <v>26</v>
      </c>
      <c r="F129" s="21">
        <v>27823</v>
      </c>
      <c r="G129" s="18">
        <v>2012</v>
      </c>
    </row>
    <row r="130" spans="1:7" ht="15.95" customHeight="1" x14ac:dyDescent="0.2">
      <c r="A130" s="66"/>
      <c r="B130" s="80"/>
      <c r="C130" s="74"/>
      <c r="D130" s="47">
        <v>2219.5740000000001</v>
      </c>
      <c r="E130" s="14">
        <v>2014</v>
      </c>
      <c r="F130" s="21" t="s">
        <v>26</v>
      </c>
      <c r="G130" s="18" t="s">
        <v>26</v>
      </c>
    </row>
    <row r="131" spans="1:7" ht="15.95" customHeight="1" x14ac:dyDescent="0.2">
      <c r="A131" s="78" t="s">
        <v>65</v>
      </c>
      <c r="B131" s="51" t="s">
        <v>134</v>
      </c>
      <c r="C131" s="47">
        <v>63612</v>
      </c>
      <c r="D131" s="47">
        <v>2343.049</v>
      </c>
      <c r="E131" s="11">
        <v>2005</v>
      </c>
      <c r="F131" s="46">
        <v>73594000</v>
      </c>
      <c r="G131" s="11">
        <v>2010</v>
      </c>
    </row>
    <row r="132" spans="1:7" ht="15.95" customHeight="1" x14ac:dyDescent="0.2">
      <c r="A132" s="78"/>
      <c r="B132" s="49" t="s">
        <v>42</v>
      </c>
      <c r="C132" s="47">
        <v>3319</v>
      </c>
      <c r="D132" s="47">
        <v>2866.1559999999999</v>
      </c>
      <c r="E132" s="30">
        <v>2005</v>
      </c>
      <c r="F132" s="46">
        <v>22332058</v>
      </c>
      <c r="G132" s="31">
        <v>2010</v>
      </c>
    </row>
    <row r="133" spans="1:7" ht="15.95" customHeight="1" x14ac:dyDescent="0.2">
      <c r="A133" s="78"/>
      <c r="B133" s="64" t="s">
        <v>270</v>
      </c>
      <c r="C133" s="47">
        <v>23189</v>
      </c>
      <c r="D133" s="47">
        <v>1211.1859999999999</v>
      </c>
      <c r="E133" s="11">
        <v>2005</v>
      </c>
      <c r="F133" s="46">
        <v>14534000</v>
      </c>
      <c r="G133" s="11">
        <v>2010</v>
      </c>
    </row>
    <row r="134" spans="1:7" ht="15.95" customHeight="1" x14ac:dyDescent="0.2">
      <c r="A134" s="78"/>
      <c r="B134" s="49" t="s">
        <v>127</v>
      </c>
      <c r="C134" s="47">
        <v>22633</v>
      </c>
      <c r="D134" s="47">
        <v>9980.5</v>
      </c>
      <c r="E134" s="11">
        <v>2011</v>
      </c>
      <c r="F134" s="46">
        <v>168878560</v>
      </c>
      <c r="G134" s="18">
        <v>2010</v>
      </c>
    </row>
    <row r="135" spans="1:7" ht="15.95" customHeight="1" x14ac:dyDescent="0.2">
      <c r="A135" s="78"/>
      <c r="B135" s="51" t="s">
        <v>135</v>
      </c>
      <c r="C135" s="47">
        <v>22140</v>
      </c>
      <c r="D135" s="47">
        <v>3811.4349999999999</v>
      </c>
      <c r="E135" s="11">
        <v>2005</v>
      </c>
      <c r="F135" s="46">
        <v>53082000</v>
      </c>
      <c r="G135" s="11">
        <v>2010</v>
      </c>
    </row>
    <row r="136" spans="1:7" ht="15.95" customHeight="1" x14ac:dyDescent="0.2">
      <c r="A136" s="66" t="s">
        <v>66</v>
      </c>
      <c r="B136" s="49" t="s">
        <v>147</v>
      </c>
      <c r="C136" s="47">
        <v>8028.7356859199999</v>
      </c>
      <c r="D136" s="47">
        <v>712.12699999999995</v>
      </c>
      <c r="E136" s="14">
        <v>2010</v>
      </c>
      <c r="F136" s="21">
        <v>2329.7159999999999</v>
      </c>
      <c r="G136" s="17">
        <v>2007</v>
      </c>
    </row>
    <row r="137" spans="1:7" ht="15.95" customHeight="1" x14ac:dyDescent="0.2">
      <c r="A137" s="66"/>
      <c r="B137" s="49" t="s">
        <v>154</v>
      </c>
      <c r="C137" s="47">
        <v>5767.69484319</v>
      </c>
      <c r="D137" s="47">
        <v>600.65899999999999</v>
      </c>
      <c r="E137" s="14">
        <v>2010</v>
      </c>
      <c r="F137" s="21">
        <v>1395.8009999999999</v>
      </c>
      <c r="G137" s="17">
        <v>2007</v>
      </c>
    </row>
    <row r="138" spans="1:7" ht="15.95" customHeight="1" x14ac:dyDescent="0.2">
      <c r="A138" s="66"/>
      <c r="B138" s="81" t="s">
        <v>43</v>
      </c>
      <c r="C138" s="74">
        <v>15707.3769457</v>
      </c>
      <c r="D138" s="47">
        <v>3303.0340000000001</v>
      </c>
      <c r="E138" s="14">
        <v>2001</v>
      </c>
      <c r="F138" s="46" t="s">
        <v>26</v>
      </c>
      <c r="G138" s="18" t="s">
        <v>26</v>
      </c>
    </row>
    <row r="139" spans="1:7" ht="15.95" customHeight="1" x14ac:dyDescent="0.2">
      <c r="A139" s="66"/>
      <c r="B139" s="81"/>
      <c r="C139" s="74"/>
      <c r="D139" s="47">
        <v>3645.4830000000002</v>
      </c>
      <c r="E139" s="14">
        <v>2010</v>
      </c>
      <c r="F139" s="21">
        <v>12772.504999999999</v>
      </c>
      <c r="G139" s="17">
        <v>2007</v>
      </c>
    </row>
    <row r="140" spans="1:7" ht="15.95" customHeight="1" x14ac:dyDescent="0.2">
      <c r="A140" s="66"/>
      <c r="B140" s="49" t="s">
        <v>158</v>
      </c>
      <c r="C140" s="47">
        <v>4587.5122244000004</v>
      </c>
      <c r="D140" s="47">
        <v>398.24400000000003</v>
      </c>
      <c r="E140" s="14">
        <v>2010</v>
      </c>
      <c r="F140" s="21">
        <v>824.41600000000005</v>
      </c>
      <c r="G140" s="17">
        <v>2007</v>
      </c>
    </row>
    <row r="141" spans="1:7" ht="15.95" customHeight="1" x14ac:dyDescent="0.2">
      <c r="A141" s="66"/>
      <c r="B141" s="49" t="s">
        <v>151</v>
      </c>
      <c r="C141" s="47">
        <v>11062.7345656</v>
      </c>
      <c r="D141" s="47">
        <v>448.96600000000001</v>
      </c>
      <c r="E141" s="14">
        <v>2010</v>
      </c>
      <c r="F141" s="21">
        <v>906.83600000000001</v>
      </c>
      <c r="G141" s="17">
        <v>2007</v>
      </c>
    </row>
    <row r="142" spans="1:7" ht="15.95" customHeight="1" x14ac:dyDescent="0.2">
      <c r="A142" s="66"/>
      <c r="B142" s="49" t="s">
        <v>156</v>
      </c>
      <c r="C142" s="47">
        <v>18939.6046327</v>
      </c>
      <c r="D142" s="47">
        <v>1369.78</v>
      </c>
      <c r="E142" s="14">
        <v>2010</v>
      </c>
      <c r="F142" s="21">
        <v>2563.6170000000002</v>
      </c>
      <c r="G142" s="17">
        <v>2007</v>
      </c>
    </row>
    <row r="143" spans="1:7" ht="15.95" customHeight="1" x14ac:dyDescent="0.2">
      <c r="A143" s="66"/>
      <c r="B143" s="49" t="s">
        <v>152</v>
      </c>
      <c r="C143" s="47">
        <v>21692.0954585</v>
      </c>
      <c r="D143" s="47">
        <v>136.39599999999999</v>
      </c>
      <c r="E143" s="14">
        <v>2010</v>
      </c>
      <c r="F143" s="21">
        <v>3630.1329999999998</v>
      </c>
      <c r="G143" s="17">
        <v>2007</v>
      </c>
    </row>
    <row r="144" spans="1:7" ht="15.95" customHeight="1" x14ac:dyDescent="0.2">
      <c r="A144" s="66"/>
      <c r="B144" s="81" t="s">
        <v>55</v>
      </c>
      <c r="C144" s="74">
        <v>9535.9097118999998</v>
      </c>
      <c r="D144" s="47">
        <v>2388.8200000000002</v>
      </c>
      <c r="E144" s="14">
        <v>2001</v>
      </c>
      <c r="F144" s="21" t="s">
        <v>26</v>
      </c>
      <c r="G144" s="18" t="s">
        <v>26</v>
      </c>
    </row>
    <row r="145" spans="1:7" ht="15.95" customHeight="1" x14ac:dyDescent="0.2">
      <c r="A145" s="66"/>
      <c r="B145" s="81"/>
      <c r="C145" s="74"/>
      <c r="D145" s="47">
        <v>2576.2869999999998</v>
      </c>
      <c r="E145" s="14">
        <v>2010</v>
      </c>
      <c r="F145" s="21">
        <v>12429.597</v>
      </c>
      <c r="G145" s="14">
        <v>2007</v>
      </c>
    </row>
    <row r="146" spans="1:7" ht="15.95" customHeight="1" x14ac:dyDescent="0.2">
      <c r="A146" s="66"/>
      <c r="B146" s="49" t="s">
        <v>149</v>
      </c>
      <c r="C146" s="47">
        <v>3386.2524654399999</v>
      </c>
      <c r="D146" s="47">
        <v>504.58300000000003</v>
      </c>
      <c r="E146" s="14">
        <v>2010</v>
      </c>
      <c r="F146" s="21">
        <v>1245.3520000000001</v>
      </c>
      <c r="G146" s="17">
        <v>2007</v>
      </c>
    </row>
    <row r="147" spans="1:7" ht="15.95" customHeight="1" x14ac:dyDescent="0.2">
      <c r="A147" s="44" t="s">
        <v>29</v>
      </c>
      <c r="B147" s="49" t="s">
        <v>229</v>
      </c>
      <c r="C147" s="47">
        <v>184</v>
      </c>
      <c r="D147" s="47">
        <v>2541.58</v>
      </c>
      <c r="E147" s="14">
        <v>2002</v>
      </c>
      <c r="F147" s="46" t="s">
        <v>26</v>
      </c>
      <c r="G147" s="17" t="s">
        <v>26</v>
      </c>
    </row>
    <row r="148" spans="1:7" ht="15.95" customHeight="1" x14ac:dyDescent="0.2">
      <c r="A148" s="66" t="s">
        <v>2</v>
      </c>
      <c r="B148" s="49" t="s">
        <v>56</v>
      </c>
      <c r="C148" s="47">
        <v>2525</v>
      </c>
      <c r="D148" s="47">
        <v>156.56</v>
      </c>
      <c r="E148" s="14">
        <v>2001</v>
      </c>
      <c r="F148" s="21" t="s">
        <v>26</v>
      </c>
      <c r="G148" s="18" t="s">
        <v>26</v>
      </c>
    </row>
    <row r="149" spans="1:7" ht="15.95" customHeight="1" x14ac:dyDescent="0.2">
      <c r="A149" s="66"/>
      <c r="B149" s="49" t="s">
        <v>44</v>
      </c>
      <c r="C149" s="47">
        <v>8619</v>
      </c>
      <c r="D149" s="47">
        <v>1164.0920000000001</v>
      </c>
      <c r="E149" s="14">
        <v>2001</v>
      </c>
      <c r="F149" s="46" t="s">
        <v>26</v>
      </c>
      <c r="G149" s="17" t="s">
        <v>26</v>
      </c>
    </row>
    <row r="150" spans="1:7" ht="15.95" customHeight="1" x14ac:dyDescent="0.2">
      <c r="A150" s="66" t="s">
        <v>169</v>
      </c>
      <c r="B150" s="63" t="s">
        <v>271</v>
      </c>
      <c r="C150" s="47">
        <v>1489.86</v>
      </c>
      <c r="D150" s="47">
        <v>8605.2389999999996</v>
      </c>
      <c r="E150" s="14">
        <v>2000</v>
      </c>
      <c r="F150" s="46">
        <v>1121882.2150000001</v>
      </c>
      <c r="G150" s="17">
        <v>2000</v>
      </c>
    </row>
    <row r="151" spans="1:7" ht="15.95" customHeight="1" x14ac:dyDescent="0.2">
      <c r="A151" s="66"/>
      <c r="B151" s="49" t="s">
        <v>32</v>
      </c>
      <c r="C151" s="47">
        <v>151256.88</v>
      </c>
      <c r="D151" s="47">
        <v>2298.0700000000002</v>
      </c>
      <c r="E151" s="14">
        <v>2000</v>
      </c>
      <c r="F151" s="46">
        <v>184404.13</v>
      </c>
      <c r="G151" s="17">
        <v>2002</v>
      </c>
    </row>
    <row r="152" spans="1:7" ht="15.95" customHeight="1" x14ac:dyDescent="0.2">
      <c r="A152" s="66"/>
      <c r="B152" s="49" t="s">
        <v>57</v>
      </c>
      <c r="C152" s="47">
        <v>30589</v>
      </c>
      <c r="D152" s="47">
        <v>4663.03</v>
      </c>
      <c r="E152" s="14">
        <v>2000</v>
      </c>
      <c r="F152" s="21" t="s">
        <v>26</v>
      </c>
      <c r="G152" s="18" t="s">
        <v>26</v>
      </c>
    </row>
    <row r="153" spans="1:7" ht="15.95" customHeight="1" x14ac:dyDescent="0.2">
      <c r="A153" s="66"/>
      <c r="B153" s="49" t="s">
        <v>45</v>
      </c>
      <c r="C153" s="47">
        <v>64824.38</v>
      </c>
      <c r="D153" s="47">
        <v>3079.6489999999999</v>
      </c>
      <c r="E153" s="14">
        <v>2000</v>
      </c>
      <c r="F153" s="46">
        <v>93876.312000000005</v>
      </c>
      <c r="G153" s="17">
        <v>2001</v>
      </c>
    </row>
    <row r="154" spans="1:7" ht="15.95" customHeight="1" x14ac:dyDescent="0.2">
      <c r="A154" s="66"/>
      <c r="B154" s="49" t="s">
        <v>47</v>
      </c>
      <c r="C154" s="47">
        <v>78389</v>
      </c>
      <c r="D154" s="47">
        <v>6322.0020000000004</v>
      </c>
      <c r="E154" s="14">
        <v>2000</v>
      </c>
      <c r="F154" s="46">
        <v>346311.82299999997</v>
      </c>
      <c r="G154" s="17">
        <v>2002</v>
      </c>
    </row>
    <row r="155" spans="1:7" ht="15.95" customHeight="1" x14ac:dyDescent="0.2">
      <c r="A155" s="66"/>
      <c r="B155" s="57" t="s">
        <v>260</v>
      </c>
      <c r="C155" s="47">
        <v>59864</v>
      </c>
      <c r="D155" s="47">
        <v>3985.6669999999999</v>
      </c>
      <c r="E155" s="14">
        <v>2000</v>
      </c>
      <c r="F155" s="46">
        <v>121670.9</v>
      </c>
      <c r="G155" s="17">
        <v>2002</v>
      </c>
    </row>
    <row r="156" spans="1:7" ht="15.95" customHeight="1" x14ac:dyDescent="0.2">
      <c r="A156" s="66"/>
      <c r="B156" s="49" t="s">
        <v>58</v>
      </c>
      <c r="C156" s="47">
        <v>11769</v>
      </c>
      <c r="D156" s="47">
        <v>1404.31</v>
      </c>
      <c r="E156" s="14">
        <v>2000</v>
      </c>
      <c r="F156" s="21" t="s">
        <v>26</v>
      </c>
      <c r="G156" s="18" t="s">
        <v>26</v>
      </c>
    </row>
    <row r="157" spans="1:7" ht="15.95" customHeight="1" x14ac:dyDescent="0.2">
      <c r="A157" s="66"/>
      <c r="B157" s="49" t="s">
        <v>46</v>
      </c>
      <c r="C157" s="47">
        <v>180722.5</v>
      </c>
      <c r="D157" s="47">
        <v>2216.9690000000001</v>
      </c>
      <c r="E157" s="14">
        <v>2000</v>
      </c>
      <c r="F157" s="46">
        <v>141578.68400000001</v>
      </c>
      <c r="G157" s="17">
        <v>2001</v>
      </c>
    </row>
    <row r="158" spans="1:7" s="33" customFormat="1" ht="15.95" customHeight="1" x14ac:dyDescent="0.2">
      <c r="A158" s="85" t="s">
        <v>212</v>
      </c>
      <c r="B158" s="49" t="s">
        <v>213</v>
      </c>
      <c r="C158" s="47">
        <v>686.61</v>
      </c>
      <c r="D158" s="47">
        <f>(133361/1000)</f>
        <v>133.36099999999999</v>
      </c>
      <c r="E158" s="14">
        <v>2012</v>
      </c>
      <c r="F158" s="46" t="s">
        <v>26</v>
      </c>
      <c r="G158" s="17" t="s">
        <v>26</v>
      </c>
    </row>
    <row r="159" spans="1:7" s="33" customFormat="1" ht="15.95" customHeight="1" x14ac:dyDescent="0.2">
      <c r="A159" s="85"/>
      <c r="B159" s="49" t="s">
        <v>214</v>
      </c>
      <c r="C159" s="47">
        <v>795.67</v>
      </c>
      <c r="D159" s="47">
        <f>(122924/1000)</f>
        <v>122.92400000000001</v>
      </c>
      <c r="E159" s="14">
        <v>2012</v>
      </c>
      <c r="F159" s="46" t="s">
        <v>26</v>
      </c>
      <c r="G159" s="17" t="s">
        <v>26</v>
      </c>
    </row>
    <row r="160" spans="1:7" s="33" customFormat="1" ht="15.95" customHeight="1" x14ac:dyDescent="0.2">
      <c r="A160" s="85"/>
      <c r="B160" s="49" t="s">
        <v>215</v>
      </c>
      <c r="C160" s="47">
        <v>592.07000000000005</v>
      </c>
      <c r="D160" s="47">
        <f>(123697/1000)</f>
        <v>123.697</v>
      </c>
      <c r="E160" s="14">
        <v>2012</v>
      </c>
      <c r="F160" s="46" t="s">
        <v>26</v>
      </c>
      <c r="G160" s="17" t="s">
        <v>26</v>
      </c>
    </row>
    <row r="161" spans="1:7" s="33" customFormat="1" ht="15.95" customHeight="1" x14ac:dyDescent="0.2">
      <c r="A161" s="85"/>
      <c r="B161" s="49" t="s">
        <v>216</v>
      </c>
      <c r="C161" s="47">
        <v>280.52</v>
      </c>
      <c r="D161" s="47">
        <f>(50812/1000)</f>
        <v>50.811999999999998</v>
      </c>
      <c r="E161" s="14">
        <v>2012</v>
      </c>
      <c r="F161" s="46" t="s">
        <v>26</v>
      </c>
      <c r="G161" s="17" t="s">
        <v>26</v>
      </c>
    </row>
    <row r="162" spans="1:7" s="33" customFormat="1" ht="15.95" customHeight="1" x14ac:dyDescent="0.2">
      <c r="A162" s="85"/>
      <c r="B162" s="57" t="s">
        <v>261</v>
      </c>
      <c r="C162" s="47">
        <v>820.19</v>
      </c>
      <c r="D162" s="47">
        <f>(201100/1000)</f>
        <v>201.1</v>
      </c>
      <c r="E162" s="14">
        <v>2012</v>
      </c>
      <c r="F162" s="46" t="s">
        <v>26</v>
      </c>
      <c r="G162" s="17" t="s">
        <v>26</v>
      </c>
    </row>
    <row r="163" spans="1:7" s="33" customFormat="1" ht="15.95" customHeight="1" x14ac:dyDescent="0.2">
      <c r="A163" s="85"/>
      <c r="B163" s="49" t="s">
        <v>217</v>
      </c>
      <c r="C163" s="47">
        <v>267.17</v>
      </c>
      <c r="D163" s="47">
        <f>(1028808/1000)</f>
        <v>1028.808</v>
      </c>
      <c r="E163" s="14">
        <v>2012</v>
      </c>
      <c r="F163" s="46" t="s">
        <v>26</v>
      </c>
      <c r="G163" s="17" t="s">
        <v>26</v>
      </c>
    </row>
    <row r="164" spans="1:7" s="33" customFormat="1" ht="15.95" customHeight="1" x14ac:dyDescent="0.2">
      <c r="A164" s="85"/>
      <c r="B164" s="49" t="s">
        <v>218</v>
      </c>
      <c r="C164" s="47">
        <v>146.62</v>
      </c>
      <c r="D164" s="47">
        <f>(166588/1000)</f>
        <v>166.58799999999999</v>
      </c>
      <c r="E164" s="14">
        <v>2012</v>
      </c>
      <c r="F164" s="46" t="s">
        <v>26</v>
      </c>
      <c r="G164" s="17" t="s">
        <v>26</v>
      </c>
    </row>
    <row r="165" spans="1:7" s="33" customFormat="1" ht="15.95" customHeight="1" x14ac:dyDescent="0.2">
      <c r="A165" s="85"/>
      <c r="B165" s="49" t="s">
        <v>219</v>
      </c>
      <c r="C165" s="47">
        <v>142.9</v>
      </c>
      <c r="D165" s="47">
        <f>(50138/1000)</f>
        <v>50.137999999999998</v>
      </c>
      <c r="E165" s="14">
        <v>2012</v>
      </c>
      <c r="F165" s="46" t="s">
        <v>26</v>
      </c>
      <c r="G165" s="17" t="s">
        <v>26</v>
      </c>
    </row>
    <row r="166" spans="1:7" s="33" customFormat="1" ht="15.95" customHeight="1" x14ac:dyDescent="0.2">
      <c r="A166" s="85"/>
      <c r="B166" s="49" t="s">
        <v>220</v>
      </c>
      <c r="C166" s="47">
        <v>280.54000000000002</v>
      </c>
      <c r="D166" s="47">
        <f>(50684/1000)</f>
        <v>50.683999999999997</v>
      </c>
      <c r="E166" s="14">
        <v>2012</v>
      </c>
      <c r="F166" s="46" t="s">
        <v>26</v>
      </c>
      <c r="G166" s="17" t="s">
        <v>26</v>
      </c>
    </row>
    <row r="167" spans="1:7" s="33" customFormat="1" ht="15.95" customHeight="1" x14ac:dyDescent="0.2">
      <c r="A167" s="85"/>
      <c r="B167" s="49" t="s">
        <v>221</v>
      </c>
      <c r="C167" s="47">
        <v>466.18</v>
      </c>
      <c r="D167" s="47">
        <f>(37741/1000)</f>
        <v>37.741</v>
      </c>
      <c r="E167" s="14">
        <v>2012</v>
      </c>
      <c r="F167" s="46" t="s">
        <v>26</v>
      </c>
      <c r="G167" s="17" t="s">
        <v>26</v>
      </c>
    </row>
    <row r="168" spans="1:7" s="33" customFormat="1" ht="15.95" customHeight="1" x14ac:dyDescent="0.2">
      <c r="A168" s="85"/>
      <c r="B168" s="49" t="s">
        <v>222</v>
      </c>
      <c r="C168" s="47">
        <v>60.8</v>
      </c>
      <c r="D168" s="47">
        <f>(34227/1000)</f>
        <v>34.226999999999997</v>
      </c>
      <c r="E168" s="14">
        <v>2012</v>
      </c>
      <c r="F168" s="46" t="s">
        <v>26</v>
      </c>
      <c r="G168" s="17" t="s">
        <v>26</v>
      </c>
    </row>
    <row r="169" spans="1:7" s="33" customFormat="1" ht="15.95" customHeight="1" x14ac:dyDescent="0.2">
      <c r="A169" s="85"/>
      <c r="B169" s="49" t="s">
        <v>223</v>
      </c>
      <c r="C169" s="47">
        <v>975.3</v>
      </c>
      <c r="D169" s="47">
        <f>(130627/1000)</f>
        <v>130.62700000000001</v>
      </c>
      <c r="E169" s="14">
        <v>2012</v>
      </c>
      <c r="F169" s="46" t="s">
        <v>26</v>
      </c>
      <c r="G169" s="17" t="s">
        <v>26</v>
      </c>
    </row>
    <row r="170" spans="1:7" ht="15.95" customHeight="1" x14ac:dyDescent="0.2">
      <c r="A170" s="66" t="s">
        <v>170</v>
      </c>
      <c r="B170" s="51" t="s">
        <v>73</v>
      </c>
      <c r="C170" s="47">
        <v>43814.8</v>
      </c>
      <c r="D170" s="47">
        <v>650.71799999999996</v>
      </c>
      <c r="E170" s="11">
        <v>2010</v>
      </c>
      <c r="F170" s="46" t="s">
        <v>26</v>
      </c>
      <c r="G170" s="17" t="s">
        <v>26</v>
      </c>
    </row>
    <row r="171" spans="1:7" ht="15.95" customHeight="1" x14ac:dyDescent="0.2">
      <c r="A171" s="66"/>
      <c r="B171" s="49" t="s">
        <v>36</v>
      </c>
      <c r="C171" s="47">
        <v>33317.54</v>
      </c>
      <c r="D171" s="47">
        <v>636.39300000000003</v>
      </c>
      <c r="E171" s="14">
        <v>2003</v>
      </c>
      <c r="F171" s="46" t="s">
        <v>26</v>
      </c>
      <c r="G171" s="17" t="s">
        <v>26</v>
      </c>
    </row>
    <row r="172" spans="1:7" ht="15.95" customHeight="1" x14ac:dyDescent="0.2">
      <c r="A172" s="66"/>
      <c r="B172" s="51" t="s">
        <v>68</v>
      </c>
      <c r="C172" s="47">
        <v>146.97999999999999</v>
      </c>
      <c r="D172" s="47">
        <f>941.268</f>
        <v>941.26800000000003</v>
      </c>
      <c r="E172" s="11">
        <v>2010</v>
      </c>
      <c r="F172" s="46" t="s">
        <v>26</v>
      </c>
      <c r="G172" s="17" t="s">
        <v>26</v>
      </c>
    </row>
    <row r="173" spans="1:7" ht="15.95" customHeight="1" x14ac:dyDescent="0.2">
      <c r="A173" s="66"/>
      <c r="B173" s="51" t="s">
        <v>69</v>
      </c>
      <c r="C173" s="47">
        <v>25499.9</v>
      </c>
      <c r="D173" s="47">
        <v>1746.913</v>
      </c>
      <c r="E173" s="11">
        <v>2010</v>
      </c>
      <c r="F173" s="46" t="s">
        <v>26</v>
      </c>
      <c r="G173" s="17" t="s">
        <v>26</v>
      </c>
    </row>
    <row r="174" spans="1:7" ht="15.95" customHeight="1" x14ac:dyDescent="0.2">
      <c r="A174" s="67"/>
      <c r="B174" s="81" t="s">
        <v>272</v>
      </c>
      <c r="C174" s="74">
        <v>2670.4</v>
      </c>
      <c r="D174" s="35">
        <f>7748528/1000</f>
        <v>7748.5280000000002</v>
      </c>
      <c r="E174" s="11">
        <v>2002</v>
      </c>
      <c r="F174" s="46">
        <v>79374.770399999994</v>
      </c>
      <c r="G174" s="17">
        <v>2002</v>
      </c>
    </row>
    <row r="175" spans="1:7" ht="15.95" customHeight="1" x14ac:dyDescent="0.2">
      <c r="A175" s="67"/>
      <c r="B175" s="81"/>
      <c r="C175" s="74"/>
      <c r="D175" s="35">
        <f>8219116/1000</f>
        <v>8219.116</v>
      </c>
      <c r="E175" s="12">
        <v>2010</v>
      </c>
      <c r="F175" s="46" t="s">
        <v>26</v>
      </c>
      <c r="G175" s="17" t="s">
        <v>26</v>
      </c>
    </row>
    <row r="176" spans="1:7" ht="15.95" customHeight="1" x14ac:dyDescent="0.2">
      <c r="A176" s="67"/>
      <c r="B176" s="64" t="s">
        <v>273</v>
      </c>
      <c r="C176" s="47">
        <v>32131.19</v>
      </c>
      <c r="D176" s="47">
        <f>894568/1000</f>
        <v>894.56799999999998</v>
      </c>
      <c r="E176" s="11">
        <v>2010</v>
      </c>
      <c r="F176" s="21" t="s">
        <v>26</v>
      </c>
      <c r="G176" s="17" t="s">
        <v>26</v>
      </c>
    </row>
    <row r="177" spans="1:7" ht="15.95" customHeight="1" x14ac:dyDescent="0.2">
      <c r="A177" s="67"/>
      <c r="B177" s="51" t="s">
        <v>70</v>
      </c>
      <c r="C177" s="47">
        <v>368851.95</v>
      </c>
      <c r="D177" s="47">
        <v>983.37099999999998</v>
      </c>
      <c r="E177" s="11">
        <v>2010</v>
      </c>
      <c r="F177" s="46" t="s">
        <v>26</v>
      </c>
      <c r="G177" s="17" t="s">
        <v>26</v>
      </c>
    </row>
    <row r="178" spans="1:7" ht="15.95" customHeight="1" x14ac:dyDescent="0.2">
      <c r="A178" s="67"/>
      <c r="B178" s="51" t="s">
        <v>74</v>
      </c>
      <c r="C178" s="47">
        <v>35892.49</v>
      </c>
      <c r="D178" s="47">
        <v>1754.7909999999999</v>
      </c>
      <c r="E178" s="11">
        <v>2010</v>
      </c>
      <c r="F178" s="46" t="s">
        <v>26</v>
      </c>
      <c r="G178" s="17" t="s">
        <v>26</v>
      </c>
    </row>
    <row r="179" spans="1:7" ht="15.95" customHeight="1" x14ac:dyDescent="0.2">
      <c r="A179" s="67"/>
      <c r="B179" s="51" t="s">
        <v>72</v>
      </c>
      <c r="C179" s="47">
        <v>6492.6</v>
      </c>
      <c r="D179" s="47">
        <v>242.16399999999999</v>
      </c>
      <c r="E179" s="11">
        <v>2010</v>
      </c>
      <c r="F179" s="46" t="s">
        <v>26</v>
      </c>
      <c r="G179" s="17" t="s">
        <v>26</v>
      </c>
    </row>
    <row r="180" spans="1:7" ht="15.95" customHeight="1" x14ac:dyDescent="0.2">
      <c r="A180" s="67"/>
      <c r="B180" s="51" t="s">
        <v>71</v>
      </c>
      <c r="C180" s="47">
        <v>51253.31</v>
      </c>
      <c r="D180" s="47">
        <v>782.93200000000002</v>
      </c>
      <c r="E180" s="11">
        <v>2010</v>
      </c>
      <c r="F180" s="46" t="s">
        <v>26</v>
      </c>
      <c r="G180" s="17" t="s">
        <v>26</v>
      </c>
    </row>
    <row r="181" spans="1:7" ht="15.95" customHeight="1" x14ac:dyDescent="0.2">
      <c r="A181" s="66" t="s">
        <v>67</v>
      </c>
      <c r="B181" s="53" t="s">
        <v>177</v>
      </c>
      <c r="C181" s="47">
        <v>11928</v>
      </c>
      <c r="D181" s="15">
        <v>73.378</v>
      </c>
      <c r="E181" s="11">
        <v>2011</v>
      </c>
      <c r="F181" s="46">
        <v>24771.66</v>
      </c>
      <c r="G181" s="17">
        <v>2004</v>
      </c>
    </row>
    <row r="182" spans="1:7" ht="15.95" customHeight="1" x14ac:dyDescent="0.2">
      <c r="A182" s="66"/>
      <c r="B182" s="53" t="s">
        <v>178</v>
      </c>
      <c r="C182" s="47">
        <v>4536</v>
      </c>
      <c r="D182" s="15">
        <v>520.18700000000001</v>
      </c>
      <c r="E182" s="11">
        <v>2011</v>
      </c>
      <c r="F182" s="46">
        <v>98128.62</v>
      </c>
      <c r="G182" s="17">
        <v>2004</v>
      </c>
    </row>
    <row r="183" spans="1:7" ht="15.95" customHeight="1" x14ac:dyDescent="0.2">
      <c r="A183" s="66"/>
      <c r="B183" s="53" t="s">
        <v>179</v>
      </c>
      <c r="C183" s="47">
        <v>13648</v>
      </c>
      <c r="D183" s="15">
        <v>84.697999999999993</v>
      </c>
      <c r="E183" s="11">
        <v>2011</v>
      </c>
      <c r="F183" s="46">
        <v>26824.560000000001</v>
      </c>
      <c r="G183" s="17">
        <v>2004</v>
      </c>
    </row>
    <row r="184" spans="1:7" ht="15.95" customHeight="1" x14ac:dyDescent="0.2">
      <c r="A184" s="66"/>
      <c r="B184" s="53" t="s">
        <v>180</v>
      </c>
      <c r="C184" s="47">
        <v>6106</v>
      </c>
      <c r="D184" s="15">
        <v>123.203</v>
      </c>
      <c r="E184" s="11">
        <v>2011</v>
      </c>
      <c r="F184" s="46">
        <v>55702.020000000004</v>
      </c>
      <c r="G184" s="17">
        <v>2004</v>
      </c>
    </row>
    <row r="185" spans="1:7" ht="15.95" customHeight="1" x14ac:dyDescent="0.2">
      <c r="A185" s="66"/>
      <c r="B185" s="53" t="s">
        <v>181</v>
      </c>
      <c r="C185" s="47">
        <v>11643</v>
      </c>
      <c r="D185" s="15">
        <v>57.088000000000001</v>
      </c>
      <c r="E185" s="11">
        <v>2011</v>
      </c>
      <c r="F185" s="46">
        <v>21487.02</v>
      </c>
      <c r="G185" s="17">
        <v>2004</v>
      </c>
    </row>
    <row r="186" spans="1:7" ht="15.95" customHeight="1" x14ac:dyDescent="0.2">
      <c r="A186" s="66"/>
      <c r="B186" s="53" t="s">
        <v>182</v>
      </c>
      <c r="C186" s="47">
        <v>10016</v>
      </c>
      <c r="D186" s="15">
        <v>58.814999999999998</v>
      </c>
      <c r="E186" s="11">
        <v>2011</v>
      </c>
      <c r="F186" s="46">
        <v>21487.02</v>
      </c>
      <c r="G186" s="17">
        <v>2004</v>
      </c>
    </row>
    <row r="187" spans="1:7" ht="15.95" customHeight="1" x14ac:dyDescent="0.2">
      <c r="A187" s="66"/>
      <c r="B187" s="53" t="s">
        <v>183</v>
      </c>
      <c r="C187" s="47">
        <v>4793</v>
      </c>
      <c r="D187" s="15">
        <v>164.3</v>
      </c>
      <c r="E187" s="11">
        <v>2011</v>
      </c>
      <c r="F187" s="46">
        <v>57207.479999999996</v>
      </c>
      <c r="G187" s="17">
        <v>2004</v>
      </c>
    </row>
    <row r="188" spans="1:7" ht="15.95" customHeight="1" x14ac:dyDescent="0.2">
      <c r="A188" s="66"/>
      <c r="B188" s="53" t="s">
        <v>184</v>
      </c>
      <c r="C188" s="47">
        <v>530</v>
      </c>
      <c r="D188" s="15">
        <v>1319.1079999999999</v>
      </c>
      <c r="E188" s="11">
        <v>2011</v>
      </c>
      <c r="F188" s="46">
        <v>754646.04</v>
      </c>
      <c r="G188" s="17">
        <v>2004</v>
      </c>
    </row>
    <row r="189" spans="1:7" ht="15.95" customHeight="1" x14ac:dyDescent="0.2">
      <c r="A189" s="66"/>
      <c r="B189" s="53" t="s">
        <v>185</v>
      </c>
      <c r="C189" s="47">
        <v>13922</v>
      </c>
      <c r="D189" s="15">
        <v>113.124</v>
      </c>
      <c r="E189" s="11">
        <v>2011</v>
      </c>
      <c r="F189" s="46">
        <v>41194.86</v>
      </c>
      <c r="G189" s="17">
        <v>2004</v>
      </c>
    </row>
    <row r="190" spans="1:7" ht="15.95" customHeight="1" x14ac:dyDescent="0.2">
      <c r="A190" s="66"/>
      <c r="B190" s="65" t="s">
        <v>274</v>
      </c>
      <c r="C190" s="47">
        <v>9282</v>
      </c>
      <c r="D190" s="15">
        <v>54.765000000000001</v>
      </c>
      <c r="E190" s="11">
        <v>2011</v>
      </c>
      <c r="F190" s="46">
        <v>23129.34</v>
      </c>
      <c r="G190" s="17">
        <v>2004</v>
      </c>
    </row>
    <row r="191" spans="1:7" ht="15.95" customHeight="1" x14ac:dyDescent="0.2">
      <c r="A191" s="66"/>
      <c r="B191" s="53" t="s">
        <v>186</v>
      </c>
      <c r="C191" s="47">
        <v>9370</v>
      </c>
      <c r="D191" s="15">
        <v>103.49299999999999</v>
      </c>
      <c r="E191" s="11">
        <v>2011</v>
      </c>
      <c r="F191" s="46">
        <v>23539.919999999998</v>
      </c>
      <c r="G191" s="17">
        <v>2004</v>
      </c>
    </row>
    <row r="192" spans="1:7" ht="15.95" customHeight="1" x14ac:dyDescent="0.2">
      <c r="A192" s="66"/>
      <c r="B192" s="53" t="s">
        <v>187</v>
      </c>
      <c r="C192" s="47">
        <v>10551</v>
      </c>
      <c r="D192" s="15">
        <v>68.087999999999994</v>
      </c>
      <c r="E192" s="11">
        <v>2011</v>
      </c>
      <c r="F192" s="46">
        <v>26277.119999999999</v>
      </c>
      <c r="G192" s="17">
        <v>2004</v>
      </c>
    </row>
    <row r="193" spans="1:7" ht="15.95" customHeight="1" x14ac:dyDescent="0.2">
      <c r="A193" s="66"/>
      <c r="B193" s="53" t="s">
        <v>188</v>
      </c>
      <c r="C193" s="47">
        <v>14163</v>
      </c>
      <c r="D193" s="15">
        <v>124.878</v>
      </c>
      <c r="E193" s="11">
        <v>2011</v>
      </c>
      <c r="F193" s="46">
        <v>38047.08</v>
      </c>
      <c r="G193" s="17">
        <v>2004</v>
      </c>
    </row>
    <row r="194" spans="1:7" ht="15.95" customHeight="1" x14ac:dyDescent="0.2">
      <c r="A194" s="66"/>
      <c r="B194" s="58" t="s">
        <v>262</v>
      </c>
      <c r="C194" s="47">
        <v>4992</v>
      </c>
      <c r="D194" s="15">
        <v>108.309</v>
      </c>
      <c r="E194" s="11">
        <v>2011</v>
      </c>
      <c r="F194" s="46">
        <v>31340.94</v>
      </c>
      <c r="G194" s="17">
        <v>2004</v>
      </c>
    </row>
    <row r="195" spans="1:7" ht="15.95" customHeight="1" x14ac:dyDescent="0.2">
      <c r="A195" s="66"/>
      <c r="B195" s="58" t="s">
        <v>263</v>
      </c>
      <c r="C195" s="47">
        <v>15438</v>
      </c>
      <c r="D195" s="15">
        <v>90.052999999999997</v>
      </c>
      <c r="E195" s="11">
        <v>2011</v>
      </c>
      <c r="F195" s="46">
        <v>32709.54</v>
      </c>
      <c r="G195" s="17">
        <v>2004</v>
      </c>
    </row>
    <row r="196" spans="1:7" ht="15.95" customHeight="1" x14ac:dyDescent="0.2">
      <c r="A196" s="66" t="s">
        <v>39</v>
      </c>
      <c r="B196" s="81" t="s">
        <v>48</v>
      </c>
      <c r="C196" s="74">
        <v>7950</v>
      </c>
      <c r="D196" s="15">
        <v>2607.163</v>
      </c>
      <c r="E196" s="14">
        <v>2000</v>
      </c>
      <c r="F196" s="46" t="s">
        <v>26</v>
      </c>
      <c r="G196" s="17" t="s">
        <v>26</v>
      </c>
    </row>
    <row r="197" spans="1:7" ht="15.95" customHeight="1" x14ac:dyDescent="0.2">
      <c r="A197" s="66"/>
      <c r="B197" s="81"/>
      <c r="C197" s="74"/>
      <c r="D197" s="15">
        <v>2717.74</v>
      </c>
      <c r="E197" s="10">
        <v>2004</v>
      </c>
      <c r="F197" s="46" t="s">
        <v>26</v>
      </c>
      <c r="G197" s="17" t="s">
        <v>26</v>
      </c>
    </row>
    <row r="198" spans="1:7" ht="15.95" customHeight="1" x14ac:dyDescent="0.2">
      <c r="A198" s="66"/>
      <c r="B198" s="81"/>
      <c r="C198" s="74"/>
      <c r="D198" s="15">
        <v>2765.442</v>
      </c>
      <c r="E198" s="10">
        <v>2005</v>
      </c>
      <c r="F198" s="46" t="s">
        <v>26</v>
      </c>
      <c r="G198" s="17" t="s">
        <v>26</v>
      </c>
    </row>
    <row r="201" spans="1:7" ht="15" x14ac:dyDescent="0.2">
      <c r="F201" s="8"/>
    </row>
  </sheetData>
  <sheetProtection password="C573" sheet="1" objects="1" scenarios="1"/>
  <customSheetViews>
    <customSheetView guid="{DEB781F6-0616-4CCD-B12D-AB25B3784B19}" showPageBreaks="1" printArea="1" view="pageBreakPreview">
      <pane ySplit="4" topLeftCell="A114" activePane="bottomLeft" state="frozen"/>
      <selection pane="bottomLeft" activeCell="B127" sqref="B127"/>
      <rowBreaks count="1" manualBreakCount="1">
        <brk id="67" max="6" man="1"/>
      </rowBreaks>
      <pageMargins left="0.51181102362204722" right="0.51181102362204722" top="0.78740157480314965" bottom="0.78740157480314965" header="0.31496062992125984" footer="0.31496062992125984"/>
      <pageSetup paperSize="9" scale="65" orientation="portrait" r:id="rId1"/>
    </customSheetView>
  </customSheetViews>
  <mergeCells count="68">
    <mergeCell ref="B42:B43"/>
    <mergeCell ref="C42:C43"/>
    <mergeCell ref="A18:A21"/>
    <mergeCell ref="B15:B17"/>
    <mergeCell ref="C7:C8"/>
    <mergeCell ref="C22:C23"/>
    <mergeCell ref="C24:C25"/>
    <mergeCell ref="B26:B33"/>
    <mergeCell ref="C26:C33"/>
    <mergeCell ref="B34:B41"/>
    <mergeCell ref="C34:C41"/>
    <mergeCell ref="C174:C175"/>
    <mergeCell ref="C196:C198"/>
    <mergeCell ref="C138:C139"/>
    <mergeCell ref="C144:C145"/>
    <mergeCell ref="C54:C62"/>
    <mergeCell ref="C63:C70"/>
    <mergeCell ref="B63:B70"/>
    <mergeCell ref="A181:A195"/>
    <mergeCell ref="A196:A198"/>
    <mergeCell ref="B196:B198"/>
    <mergeCell ref="A131:A135"/>
    <mergeCell ref="B174:B175"/>
    <mergeCell ref="B138:B139"/>
    <mergeCell ref="B144:B145"/>
    <mergeCell ref="A158:A169"/>
    <mergeCell ref="A170:A180"/>
    <mergeCell ref="A148:A149"/>
    <mergeCell ref="A150:A157"/>
    <mergeCell ref="A136:A146"/>
    <mergeCell ref="A22:A130"/>
    <mergeCell ref="B22:B23"/>
    <mergeCell ref="B24:B25"/>
    <mergeCell ref="A1:G1"/>
    <mergeCell ref="A5:A17"/>
    <mergeCell ref="B5:B6"/>
    <mergeCell ref="C5:C6"/>
    <mergeCell ref="B7:B8"/>
    <mergeCell ref="D3:E3"/>
    <mergeCell ref="F3:G3"/>
    <mergeCell ref="A2:A4"/>
    <mergeCell ref="B2:G2"/>
    <mergeCell ref="B3:B4"/>
    <mergeCell ref="C3:C4"/>
    <mergeCell ref="B9:B10"/>
    <mergeCell ref="C9:C10"/>
    <mergeCell ref="C15:C17"/>
    <mergeCell ref="B44:B45"/>
    <mergeCell ref="C44:C45"/>
    <mergeCell ref="B46:B53"/>
    <mergeCell ref="C46:C53"/>
    <mergeCell ref="B54:B62"/>
    <mergeCell ref="B71:B78"/>
    <mergeCell ref="C71:C78"/>
    <mergeCell ref="B79:B87"/>
    <mergeCell ref="C79:C87"/>
    <mergeCell ref="B88:B95"/>
    <mergeCell ref="C88:C95"/>
    <mergeCell ref="B119:B128"/>
    <mergeCell ref="C119:C128"/>
    <mergeCell ref="B129:B130"/>
    <mergeCell ref="C129:C130"/>
    <mergeCell ref="B96:B103"/>
    <mergeCell ref="C96:C103"/>
    <mergeCell ref="B104:B110"/>
    <mergeCell ref="C104:C110"/>
    <mergeCell ref="B111:B118"/>
    <mergeCell ref="C111:C118"/>
  </mergeCells>
  <pageMargins left="0.51181102362204722" right="0.51181102362204722" top="0.78740157480314965" bottom="0.78740157480314965" header="0.31496062992125984" footer="0.31496062992125984"/>
  <pageSetup paperSize="9" orientation="landscape" r:id="rId2"/>
  <headerFooter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5"/>
  <sheetViews>
    <sheetView view="pageBreakPreview" zoomScaleSheetLayoutView="100" workbookViewId="0">
      <pane ySplit="4" topLeftCell="A275" activePane="bottomLeft" state="frozen"/>
      <selection pane="bottomLeft" activeCell="B275" sqref="B275:B288"/>
    </sheetView>
  </sheetViews>
  <sheetFormatPr defaultColWidth="20.140625" defaultRowHeight="11.25" x14ac:dyDescent="0.2"/>
  <cols>
    <col min="1" max="1" width="14.5703125" style="1" customWidth="1"/>
    <col min="2" max="2" width="22.28515625" style="1" customWidth="1"/>
    <col min="3" max="3" width="25.42578125" style="4" customWidth="1"/>
    <col min="4" max="4" width="11" style="9" customWidth="1"/>
    <col min="5" max="5" width="12.85546875" style="7" customWidth="1"/>
    <col min="6" max="6" width="7.7109375" style="1" customWidth="1"/>
    <col min="7" max="7" width="12.85546875" style="7" bestFit="1" customWidth="1"/>
    <col min="8" max="8" width="6" style="5" customWidth="1"/>
    <col min="9" max="16384" width="20.140625" style="1"/>
  </cols>
  <sheetData>
    <row r="1" spans="1:8" s="2" customFormat="1" ht="15" customHeight="1" x14ac:dyDescent="0.2">
      <c r="A1" s="97" t="s">
        <v>162</v>
      </c>
      <c r="B1" s="97"/>
      <c r="C1" s="97"/>
      <c r="D1" s="97"/>
      <c r="E1" s="97"/>
      <c r="F1" s="97"/>
      <c r="G1" s="97"/>
      <c r="H1" s="97"/>
    </row>
    <row r="2" spans="1:8" s="2" customFormat="1" ht="24" customHeight="1" x14ac:dyDescent="0.2">
      <c r="A2" s="102" t="s">
        <v>163</v>
      </c>
      <c r="B2" s="60" t="s">
        <v>268</v>
      </c>
      <c r="C2" s="99" t="s">
        <v>173</v>
      </c>
      <c r="D2" s="99"/>
      <c r="E2" s="99"/>
      <c r="F2" s="99"/>
      <c r="G2" s="99"/>
      <c r="H2" s="99"/>
    </row>
    <row r="3" spans="1:8" s="2" customFormat="1" ht="25.15" customHeight="1" x14ac:dyDescent="0.2">
      <c r="A3" s="102"/>
      <c r="B3" s="98" t="s">
        <v>167</v>
      </c>
      <c r="C3" s="98" t="s">
        <v>167</v>
      </c>
      <c r="D3" s="100" t="s">
        <v>166</v>
      </c>
      <c r="E3" s="98" t="s">
        <v>174</v>
      </c>
      <c r="F3" s="98"/>
      <c r="G3" s="98" t="s">
        <v>164</v>
      </c>
      <c r="H3" s="98"/>
    </row>
    <row r="4" spans="1:8" s="3" customFormat="1" ht="25.15" customHeight="1" x14ac:dyDescent="0.2">
      <c r="A4" s="102"/>
      <c r="B4" s="99"/>
      <c r="C4" s="99"/>
      <c r="D4" s="101"/>
      <c r="E4" s="56" t="s">
        <v>210</v>
      </c>
      <c r="F4" s="55" t="s">
        <v>171</v>
      </c>
      <c r="G4" s="56" t="s">
        <v>172</v>
      </c>
      <c r="H4" s="55" t="s">
        <v>171</v>
      </c>
    </row>
    <row r="5" spans="1:8" ht="15.95" customHeight="1" x14ac:dyDescent="0.2">
      <c r="A5" s="66" t="s">
        <v>3</v>
      </c>
      <c r="B5" s="81" t="s">
        <v>62</v>
      </c>
      <c r="C5" s="49" t="s">
        <v>144</v>
      </c>
      <c r="D5" s="20">
        <v>326</v>
      </c>
      <c r="E5" s="46">
        <v>1775.816</v>
      </c>
      <c r="F5" s="14">
        <v>2010</v>
      </c>
      <c r="G5" s="46" t="s">
        <v>26</v>
      </c>
      <c r="H5" s="25" t="s">
        <v>26</v>
      </c>
    </row>
    <row r="6" spans="1:8" ht="15.95" customHeight="1" x14ac:dyDescent="0.2">
      <c r="A6" s="66"/>
      <c r="B6" s="81"/>
      <c r="C6" s="49" t="s">
        <v>142</v>
      </c>
      <c r="D6" s="20">
        <v>56</v>
      </c>
      <c r="E6" s="46">
        <v>321.10899999999998</v>
      </c>
      <c r="F6" s="14">
        <v>2010</v>
      </c>
      <c r="G6" s="46" t="s">
        <v>26</v>
      </c>
      <c r="H6" s="25" t="s">
        <v>26</v>
      </c>
    </row>
    <row r="7" spans="1:8" ht="15.95" customHeight="1" x14ac:dyDescent="0.2">
      <c r="A7" s="66"/>
      <c r="B7" s="81"/>
      <c r="C7" s="49" t="s">
        <v>143</v>
      </c>
      <c r="D7" s="20">
        <v>368</v>
      </c>
      <c r="E7" s="46">
        <v>376.38099999999997</v>
      </c>
      <c r="F7" s="14">
        <v>2010</v>
      </c>
      <c r="G7" s="46" t="s">
        <v>26</v>
      </c>
      <c r="H7" s="25" t="s">
        <v>26</v>
      </c>
    </row>
    <row r="8" spans="1:8" ht="15.95" customHeight="1" x14ac:dyDescent="0.2">
      <c r="A8" s="66"/>
      <c r="B8" s="81" t="s">
        <v>53</v>
      </c>
      <c r="C8" s="81" t="s">
        <v>53</v>
      </c>
      <c r="D8" s="86">
        <f>24*24</f>
        <v>576</v>
      </c>
      <c r="E8" s="46">
        <v>1267.77</v>
      </c>
      <c r="F8" s="28">
        <v>2001</v>
      </c>
      <c r="G8" s="46">
        <v>12571.39</v>
      </c>
      <c r="H8" s="28">
        <v>2004</v>
      </c>
    </row>
    <row r="9" spans="1:8" ht="15.95" customHeight="1" x14ac:dyDescent="0.2">
      <c r="A9" s="66"/>
      <c r="B9" s="81"/>
      <c r="C9" s="81"/>
      <c r="D9" s="86"/>
      <c r="E9" s="46">
        <v>1329.604</v>
      </c>
      <c r="F9" s="14">
        <v>2010</v>
      </c>
      <c r="G9" s="21" t="s">
        <v>26</v>
      </c>
      <c r="H9" s="23" t="s">
        <v>26</v>
      </c>
    </row>
    <row r="10" spans="1:8" ht="15.95" customHeight="1" x14ac:dyDescent="0.2">
      <c r="A10" s="66"/>
      <c r="B10" s="81" t="s">
        <v>259</v>
      </c>
      <c r="C10" s="81" t="s">
        <v>225</v>
      </c>
      <c r="D10" s="86">
        <v>179</v>
      </c>
      <c r="E10" s="46">
        <v>907.88400000000001</v>
      </c>
      <c r="F10" s="14">
        <v>2001</v>
      </c>
      <c r="G10" s="46">
        <v>18373</v>
      </c>
      <c r="H10" s="14">
        <v>2001</v>
      </c>
    </row>
    <row r="11" spans="1:8" ht="15.95" customHeight="1" x14ac:dyDescent="0.2">
      <c r="A11" s="66"/>
      <c r="B11" s="81"/>
      <c r="C11" s="81"/>
      <c r="D11" s="86"/>
      <c r="E11" s="46">
        <v>909.5</v>
      </c>
      <c r="F11" s="14">
        <v>2003</v>
      </c>
      <c r="G11" s="46" t="s">
        <v>26</v>
      </c>
      <c r="H11" s="25" t="s">
        <v>26</v>
      </c>
    </row>
    <row r="12" spans="1:8" ht="15.95" customHeight="1" x14ac:dyDescent="0.2">
      <c r="A12" s="66"/>
      <c r="B12" s="81"/>
      <c r="C12" s="81"/>
      <c r="D12" s="86"/>
      <c r="E12" s="46">
        <v>1193.605</v>
      </c>
      <c r="F12" s="14">
        <v>2010</v>
      </c>
      <c r="G12" s="46">
        <v>78954.899999999994</v>
      </c>
      <c r="H12" s="14">
        <v>2010</v>
      </c>
    </row>
    <row r="13" spans="1:8" ht="15.95" customHeight="1" x14ac:dyDescent="0.2">
      <c r="A13" s="66"/>
      <c r="B13" s="81"/>
      <c r="C13" s="57" t="s">
        <v>259</v>
      </c>
      <c r="D13" s="20">
        <v>3055</v>
      </c>
      <c r="E13" s="46">
        <v>368</v>
      </c>
      <c r="F13" s="14">
        <v>2001</v>
      </c>
      <c r="G13" s="46" t="s">
        <v>26</v>
      </c>
      <c r="H13" s="25" t="s">
        <v>26</v>
      </c>
    </row>
    <row r="14" spans="1:8" ht="15.95" customHeight="1" x14ac:dyDescent="0.2">
      <c r="A14" s="67" t="s">
        <v>64</v>
      </c>
      <c r="B14" s="19" t="s">
        <v>189</v>
      </c>
      <c r="C14" s="19" t="s">
        <v>189</v>
      </c>
      <c r="D14" s="20">
        <v>193</v>
      </c>
      <c r="E14" s="46">
        <v>16481</v>
      </c>
      <c r="F14" s="24">
        <v>2010</v>
      </c>
      <c r="G14" s="21" t="s">
        <v>26</v>
      </c>
      <c r="H14" s="25" t="s">
        <v>26</v>
      </c>
    </row>
    <row r="15" spans="1:8" ht="15.95" customHeight="1" x14ac:dyDescent="0.2">
      <c r="A15" s="67"/>
      <c r="B15" s="52" t="s">
        <v>61</v>
      </c>
      <c r="C15" s="49" t="s">
        <v>60</v>
      </c>
      <c r="D15" s="20">
        <v>37623</v>
      </c>
      <c r="E15" s="46">
        <v>183</v>
      </c>
      <c r="F15" s="14">
        <v>2005</v>
      </c>
      <c r="G15" s="46">
        <v>1565.84</v>
      </c>
      <c r="H15" s="14">
        <v>2002</v>
      </c>
    </row>
    <row r="16" spans="1:8" ht="15.95" customHeight="1" x14ac:dyDescent="0.2">
      <c r="A16" s="67"/>
      <c r="B16" s="19" t="s">
        <v>193</v>
      </c>
      <c r="C16" s="19" t="s">
        <v>193</v>
      </c>
      <c r="D16" s="20">
        <v>447</v>
      </c>
      <c r="E16" s="46">
        <v>43323</v>
      </c>
      <c r="F16" s="24">
        <v>2010</v>
      </c>
      <c r="G16" s="21" t="s">
        <v>26</v>
      </c>
      <c r="H16" s="25" t="s">
        <v>26</v>
      </c>
    </row>
    <row r="17" spans="1:8" ht="15.95" customHeight="1" x14ac:dyDescent="0.2">
      <c r="A17" s="67"/>
      <c r="B17" s="19" t="s">
        <v>195</v>
      </c>
      <c r="C17" s="19" t="s">
        <v>195</v>
      </c>
      <c r="D17" s="20">
        <v>616</v>
      </c>
      <c r="E17" s="46">
        <v>56541</v>
      </c>
      <c r="F17" s="24">
        <v>2010</v>
      </c>
      <c r="G17" s="21" t="s">
        <v>26</v>
      </c>
      <c r="H17" s="25" t="s">
        <v>26</v>
      </c>
    </row>
    <row r="18" spans="1:8" ht="15.95" customHeight="1" x14ac:dyDescent="0.2">
      <c r="A18" s="67"/>
      <c r="B18" s="19" t="s">
        <v>190</v>
      </c>
      <c r="C18" s="19" t="s">
        <v>190</v>
      </c>
      <c r="D18" s="20">
        <v>346</v>
      </c>
      <c r="E18" s="46">
        <v>960765</v>
      </c>
      <c r="F18" s="24">
        <v>2010</v>
      </c>
      <c r="G18" s="21" t="s">
        <v>26</v>
      </c>
      <c r="H18" s="25" t="s">
        <v>26</v>
      </c>
    </row>
    <row r="19" spans="1:8" ht="15.95" customHeight="1" x14ac:dyDescent="0.2">
      <c r="A19" s="67"/>
      <c r="B19" s="19" t="s">
        <v>196</v>
      </c>
      <c r="C19" s="19" t="s">
        <v>196</v>
      </c>
      <c r="D19" s="20">
        <v>947</v>
      </c>
      <c r="E19" s="46">
        <v>63606</v>
      </c>
      <c r="F19" s="24">
        <v>2010</v>
      </c>
      <c r="G19" s="21" t="s">
        <v>26</v>
      </c>
      <c r="H19" s="25" t="s">
        <v>26</v>
      </c>
    </row>
    <row r="20" spans="1:8" ht="15.95" customHeight="1" x14ac:dyDescent="0.2">
      <c r="A20" s="67"/>
      <c r="B20" s="19" t="s">
        <v>191</v>
      </c>
      <c r="C20" s="19" t="s">
        <v>191</v>
      </c>
      <c r="D20" s="20">
        <v>526</v>
      </c>
      <c r="E20" s="46">
        <v>13688</v>
      </c>
      <c r="F20" s="24">
        <v>2010</v>
      </c>
      <c r="G20" s="21" t="s">
        <v>26</v>
      </c>
      <c r="H20" s="25" t="s">
        <v>26</v>
      </c>
    </row>
    <row r="21" spans="1:8" ht="15.75" customHeight="1" x14ac:dyDescent="0.2">
      <c r="A21" s="67"/>
      <c r="B21" s="19" t="s">
        <v>197</v>
      </c>
      <c r="C21" s="19" t="s">
        <v>197</v>
      </c>
      <c r="D21" s="20">
        <v>313</v>
      </c>
      <c r="E21" s="46">
        <v>98539</v>
      </c>
      <c r="F21" s="24">
        <v>2010</v>
      </c>
      <c r="G21" s="21" t="s">
        <v>26</v>
      </c>
      <c r="H21" s="25" t="s">
        <v>26</v>
      </c>
    </row>
    <row r="22" spans="1:8" ht="15.95" customHeight="1" x14ac:dyDescent="0.2">
      <c r="A22" s="67"/>
      <c r="B22" s="22" t="s">
        <v>205</v>
      </c>
      <c r="C22" s="22" t="s">
        <v>205</v>
      </c>
      <c r="D22" s="20">
        <v>1973</v>
      </c>
      <c r="E22" s="46">
        <v>840206</v>
      </c>
      <c r="F22" s="24">
        <v>2010</v>
      </c>
      <c r="G22" s="21" t="s">
        <v>26</v>
      </c>
      <c r="H22" s="25" t="s">
        <v>26</v>
      </c>
    </row>
    <row r="23" spans="1:8" ht="15.95" customHeight="1" x14ac:dyDescent="0.2">
      <c r="A23" s="67"/>
      <c r="B23" s="19" t="s">
        <v>192</v>
      </c>
      <c r="C23" s="19" t="s">
        <v>192</v>
      </c>
      <c r="D23" s="20">
        <v>845</v>
      </c>
      <c r="E23" s="46">
        <v>54717</v>
      </c>
      <c r="F23" s="24">
        <v>2010</v>
      </c>
      <c r="G23" s="21" t="s">
        <v>26</v>
      </c>
      <c r="H23" s="25" t="s">
        <v>26</v>
      </c>
    </row>
    <row r="24" spans="1:8" ht="15.95" customHeight="1" x14ac:dyDescent="0.2">
      <c r="A24" s="67"/>
      <c r="B24" s="19" t="s">
        <v>194</v>
      </c>
      <c r="C24" s="19" t="s">
        <v>194</v>
      </c>
      <c r="D24" s="20">
        <v>1307</v>
      </c>
      <c r="E24" s="46">
        <v>52887</v>
      </c>
      <c r="F24" s="24">
        <v>2010</v>
      </c>
      <c r="G24" s="21" t="s">
        <v>26</v>
      </c>
      <c r="H24" s="25" t="s">
        <v>26</v>
      </c>
    </row>
    <row r="25" spans="1:8" ht="15.95" customHeight="1" x14ac:dyDescent="0.2">
      <c r="A25" s="66" t="s">
        <v>168</v>
      </c>
      <c r="B25" s="81" t="s">
        <v>236</v>
      </c>
      <c r="C25" s="80" t="s">
        <v>237</v>
      </c>
      <c r="D25" s="74">
        <v>8835.5409999999993</v>
      </c>
      <c r="E25" s="21" t="s">
        <v>26</v>
      </c>
      <c r="F25" s="23" t="s">
        <v>26</v>
      </c>
      <c r="G25" s="40">
        <v>4946.6319999999996</v>
      </c>
      <c r="H25" s="14">
        <v>2012</v>
      </c>
    </row>
    <row r="26" spans="1:8" ht="15.95" customHeight="1" x14ac:dyDescent="0.2">
      <c r="A26" s="66"/>
      <c r="B26" s="81"/>
      <c r="C26" s="80"/>
      <c r="D26" s="74"/>
      <c r="E26" s="46">
        <v>363.928</v>
      </c>
      <c r="F26" s="14">
        <v>2014</v>
      </c>
      <c r="G26" s="21" t="s">
        <v>26</v>
      </c>
      <c r="H26" s="23" t="s">
        <v>26</v>
      </c>
    </row>
    <row r="27" spans="1:8" ht="15.95" customHeight="1" x14ac:dyDescent="0.2">
      <c r="A27" s="66"/>
      <c r="B27" s="81" t="s">
        <v>231</v>
      </c>
      <c r="C27" s="80" t="s">
        <v>238</v>
      </c>
      <c r="D27" s="74">
        <v>352</v>
      </c>
      <c r="E27" s="21" t="s">
        <v>26</v>
      </c>
      <c r="F27" s="23" t="s">
        <v>26</v>
      </c>
      <c r="G27" s="40">
        <v>2416.8879999999999</v>
      </c>
      <c r="H27" s="14">
        <v>2012</v>
      </c>
    </row>
    <row r="28" spans="1:8" ht="15.95" customHeight="1" x14ac:dyDescent="0.2">
      <c r="A28" s="66"/>
      <c r="B28" s="81"/>
      <c r="C28" s="80"/>
      <c r="D28" s="74"/>
      <c r="E28" s="46">
        <v>229.32900000000001</v>
      </c>
      <c r="F28" s="14">
        <v>2014</v>
      </c>
      <c r="G28" s="21" t="s">
        <v>26</v>
      </c>
      <c r="H28" s="23" t="s">
        <v>26</v>
      </c>
    </row>
    <row r="29" spans="1:8" ht="15.95" customHeight="1" x14ac:dyDescent="0.2">
      <c r="A29" s="66"/>
      <c r="B29" s="81" t="s">
        <v>22</v>
      </c>
      <c r="C29" s="81" t="s">
        <v>23</v>
      </c>
      <c r="D29" s="74">
        <v>692.81899999999996</v>
      </c>
      <c r="E29" s="46">
        <v>2443.107</v>
      </c>
      <c r="F29" s="14">
        <v>2000</v>
      </c>
      <c r="G29" s="40">
        <v>9947.31</v>
      </c>
      <c r="H29" s="14">
        <v>2000</v>
      </c>
    </row>
    <row r="30" spans="1:8" ht="15.95" customHeight="1" x14ac:dyDescent="0.2">
      <c r="A30" s="66"/>
      <c r="B30" s="81"/>
      <c r="C30" s="94"/>
      <c r="D30" s="74"/>
      <c r="E30" s="46">
        <v>2485.7020000000002</v>
      </c>
      <c r="F30" s="14">
        <v>2001</v>
      </c>
      <c r="G30" s="40">
        <v>9425.71558</v>
      </c>
      <c r="H30" s="14">
        <v>2001</v>
      </c>
    </row>
    <row r="31" spans="1:8" ht="15.95" customHeight="1" x14ac:dyDescent="0.2">
      <c r="A31" s="66"/>
      <c r="B31" s="81"/>
      <c r="C31" s="94"/>
      <c r="D31" s="74"/>
      <c r="E31" s="46">
        <v>2520.5039999999999</v>
      </c>
      <c r="F31" s="14">
        <v>2002</v>
      </c>
      <c r="G31" s="40">
        <v>9278.7214000000004</v>
      </c>
      <c r="H31" s="14">
        <v>2002</v>
      </c>
    </row>
    <row r="32" spans="1:8" ht="15.95" customHeight="1" x14ac:dyDescent="0.2">
      <c r="A32" s="66"/>
      <c r="B32" s="81"/>
      <c r="C32" s="94"/>
      <c r="D32" s="74"/>
      <c r="E32" s="46">
        <v>2556.4290000000001</v>
      </c>
      <c r="F32" s="14">
        <v>2003</v>
      </c>
      <c r="G32" s="40">
        <v>8793.2185399999998</v>
      </c>
      <c r="H32" s="14">
        <v>2003</v>
      </c>
    </row>
    <row r="33" spans="1:8" ht="15.95" customHeight="1" x14ac:dyDescent="0.2">
      <c r="A33" s="66"/>
      <c r="B33" s="81"/>
      <c r="C33" s="94"/>
      <c r="D33" s="74"/>
      <c r="E33" s="46">
        <v>2631.8310000000001</v>
      </c>
      <c r="F33" s="14">
        <v>2004</v>
      </c>
      <c r="G33" s="21" t="s">
        <v>26</v>
      </c>
      <c r="H33" s="23" t="s">
        <v>26</v>
      </c>
    </row>
    <row r="34" spans="1:8" ht="15.95" customHeight="1" x14ac:dyDescent="0.2">
      <c r="A34" s="66"/>
      <c r="B34" s="81"/>
      <c r="C34" s="94"/>
      <c r="D34" s="74"/>
      <c r="E34" s="46">
        <v>2673.56</v>
      </c>
      <c r="F34" s="14">
        <v>2005</v>
      </c>
      <c r="G34" s="21" t="s">
        <v>26</v>
      </c>
      <c r="H34" s="23" t="s">
        <v>26</v>
      </c>
    </row>
    <row r="35" spans="1:8" ht="15.95" customHeight="1" x14ac:dyDescent="0.2">
      <c r="A35" s="66"/>
      <c r="B35" s="81"/>
      <c r="C35" s="94"/>
      <c r="D35" s="74"/>
      <c r="E35" s="21" t="s">
        <v>26</v>
      </c>
      <c r="F35" s="23" t="s">
        <v>26</v>
      </c>
      <c r="G35" s="40">
        <v>39866.167999999998</v>
      </c>
      <c r="H35" s="23">
        <v>2012</v>
      </c>
    </row>
    <row r="36" spans="1:8" ht="15.95" customHeight="1" x14ac:dyDescent="0.2">
      <c r="A36" s="66"/>
      <c r="B36" s="81"/>
      <c r="C36" s="94"/>
      <c r="D36" s="74"/>
      <c r="E36" s="46">
        <v>2902.9270000000001</v>
      </c>
      <c r="F36" s="14">
        <v>2014</v>
      </c>
      <c r="G36" s="21" t="s">
        <v>26</v>
      </c>
      <c r="H36" s="23" t="s">
        <v>26</v>
      </c>
    </row>
    <row r="37" spans="1:8" ht="15.95" customHeight="1" x14ac:dyDescent="0.2">
      <c r="A37" s="66"/>
      <c r="B37" s="81"/>
      <c r="C37" s="81" t="s">
        <v>50</v>
      </c>
      <c r="D37" s="86">
        <v>3204</v>
      </c>
      <c r="E37" s="46">
        <v>257.19</v>
      </c>
      <c r="F37" s="14">
        <v>2000</v>
      </c>
      <c r="G37" s="40">
        <v>705.41405299999997</v>
      </c>
      <c r="H37" s="14">
        <v>2000</v>
      </c>
    </row>
    <row r="38" spans="1:8" ht="15.95" customHeight="1" x14ac:dyDescent="0.2">
      <c r="A38" s="66"/>
      <c r="B38" s="81"/>
      <c r="C38" s="81"/>
      <c r="D38" s="86"/>
      <c r="E38" s="46">
        <v>267.18900000000002</v>
      </c>
      <c r="F38" s="14">
        <v>2001</v>
      </c>
      <c r="G38" s="40">
        <v>752.69540400000005</v>
      </c>
      <c r="H38" s="14">
        <v>2001</v>
      </c>
    </row>
    <row r="39" spans="1:8" ht="15.95" customHeight="1" x14ac:dyDescent="0.2">
      <c r="A39" s="66"/>
      <c r="B39" s="81"/>
      <c r="C39" s="81"/>
      <c r="D39" s="86"/>
      <c r="E39" s="46">
        <v>270.36399999999998</v>
      </c>
      <c r="F39" s="14">
        <v>2002</v>
      </c>
      <c r="G39" s="40">
        <v>819.17857800000002</v>
      </c>
      <c r="H39" s="14">
        <v>2002</v>
      </c>
    </row>
    <row r="40" spans="1:8" ht="15.95" customHeight="1" x14ac:dyDescent="0.2">
      <c r="A40" s="66"/>
      <c r="B40" s="81"/>
      <c r="C40" s="81"/>
      <c r="D40" s="86"/>
      <c r="E40" s="46">
        <v>274.01600000000002</v>
      </c>
      <c r="F40" s="14">
        <v>2003</v>
      </c>
      <c r="G40" s="40">
        <v>883.67261099999996</v>
      </c>
      <c r="H40" s="14">
        <v>2003</v>
      </c>
    </row>
    <row r="41" spans="1:8" ht="15.95" customHeight="1" x14ac:dyDescent="0.2">
      <c r="A41" s="66"/>
      <c r="B41" s="81"/>
      <c r="C41" s="81"/>
      <c r="D41" s="86"/>
      <c r="E41" s="46">
        <v>281.68400000000003</v>
      </c>
      <c r="F41" s="14">
        <v>2004</v>
      </c>
      <c r="G41" s="21" t="s">
        <v>26</v>
      </c>
      <c r="H41" s="23" t="s">
        <v>26</v>
      </c>
    </row>
    <row r="42" spans="1:8" ht="15.95" customHeight="1" x14ac:dyDescent="0.2">
      <c r="A42" s="66"/>
      <c r="B42" s="81"/>
      <c r="C42" s="81"/>
      <c r="D42" s="86"/>
      <c r="E42" s="46">
        <v>285.92700000000002</v>
      </c>
      <c r="F42" s="14">
        <v>2005</v>
      </c>
      <c r="G42" s="21" t="s">
        <v>26</v>
      </c>
      <c r="H42" s="23" t="s">
        <v>26</v>
      </c>
    </row>
    <row r="43" spans="1:8" ht="15.95" customHeight="1" x14ac:dyDescent="0.2">
      <c r="A43" s="66"/>
      <c r="B43" s="81" t="s">
        <v>232</v>
      </c>
      <c r="C43" s="80" t="s">
        <v>239</v>
      </c>
      <c r="D43" s="74">
        <v>314.93</v>
      </c>
      <c r="E43" s="21" t="s">
        <v>26</v>
      </c>
      <c r="F43" s="23" t="s">
        <v>26</v>
      </c>
      <c r="G43" s="40">
        <v>43402.19</v>
      </c>
      <c r="H43" s="14">
        <v>2012</v>
      </c>
    </row>
    <row r="44" spans="1:8" ht="15.95" customHeight="1" x14ac:dyDescent="0.2">
      <c r="A44" s="66"/>
      <c r="B44" s="81"/>
      <c r="C44" s="80"/>
      <c r="D44" s="74"/>
      <c r="E44" s="46">
        <v>2571.8960000000002</v>
      </c>
      <c r="F44" s="14">
        <v>2014</v>
      </c>
      <c r="G44" s="21" t="s">
        <v>26</v>
      </c>
      <c r="H44" s="23" t="s">
        <v>26</v>
      </c>
    </row>
    <row r="45" spans="1:8" ht="15.95" customHeight="1" x14ac:dyDescent="0.2">
      <c r="A45" s="66"/>
      <c r="B45" s="81" t="s">
        <v>233</v>
      </c>
      <c r="C45" s="80" t="s">
        <v>8</v>
      </c>
      <c r="D45" s="74">
        <v>5779.9989999999998</v>
      </c>
      <c r="E45" s="21" t="s">
        <v>26</v>
      </c>
      <c r="F45" s="23" t="s">
        <v>26</v>
      </c>
      <c r="G45" s="40">
        <v>171235.53400000001</v>
      </c>
      <c r="H45" s="14">
        <v>2012</v>
      </c>
    </row>
    <row r="46" spans="1:8" ht="15.95" customHeight="1" x14ac:dyDescent="0.2">
      <c r="A46" s="66"/>
      <c r="B46" s="81"/>
      <c r="C46" s="80"/>
      <c r="D46" s="74"/>
      <c r="E46" s="46">
        <v>2852.3719999999998</v>
      </c>
      <c r="F46" s="14">
        <v>2014</v>
      </c>
      <c r="G46" s="21" t="s">
        <v>26</v>
      </c>
      <c r="H46" s="23" t="s">
        <v>26</v>
      </c>
    </row>
    <row r="47" spans="1:8" ht="15.95" customHeight="1" x14ac:dyDescent="0.2">
      <c r="A47" s="66"/>
      <c r="B47" s="49" t="s">
        <v>234</v>
      </c>
      <c r="C47" s="41" t="s">
        <v>240</v>
      </c>
      <c r="D47" s="46">
        <v>1048.212</v>
      </c>
      <c r="E47" s="46">
        <v>265.77499999999998</v>
      </c>
      <c r="F47" s="14">
        <v>2014</v>
      </c>
      <c r="G47" s="40">
        <v>4069</v>
      </c>
      <c r="H47" s="14">
        <v>2012</v>
      </c>
    </row>
    <row r="48" spans="1:8" ht="15.95" customHeight="1" x14ac:dyDescent="0.2">
      <c r="A48" s="66"/>
      <c r="B48" s="81" t="s">
        <v>9</v>
      </c>
      <c r="C48" s="81" t="s">
        <v>10</v>
      </c>
      <c r="D48" s="74">
        <v>8092.951</v>
      </c>
      <c r="E48" s="46">
        <v>665.20600000000002</v>
      </c>
      <c r="F48" s="14">
        <v>2000</v>
      </c>
      <c r="G48" s="40">
        <v>11861.168415</v>
      </c>
      <c r="H48" s="14">
        <v>2000</v>
      </c>
    </row>
    <row r="49" spans="1:8" ht="15.95" customHeight="1" x14ac:dyDescent="0.2">
      <c r="A49" s="66"/>
      <c r="B49" s="81"/>
      <c r="C49" s="96"/>
      <c r="D49" s="74"/>
      <c r="E49" s="46">
        <v>679.28099999999995</v>
      </c>
      <c r="F49" s="14">
        <v>2001</v>
      </c>
      <c r="G49" s="40">
        <v>13736.054569</v>
      </c>
      <c r="H49" s="14">
        <v>2001</v>
      </c>
    </row>
    <row r="50" spans="1:8" ht="15.95" customHeight="1" x14ac:dyDescent="0.2">
      <c r="A50" s="66"/>
      <c r="B50" s="81"/>
      <c r="C50" s="96"/>
      <c r="D50" s="74"/>
      <c r="E50" s="46">
        <v>692.54899999999998</v>
      </c>
      <c r="F50" s="14">
        <v>2002</v>
      </c>
      <c r="G50" s="40">
        <v>15342.782283</v>
      </c>
      <c r="H50" s="14">
        <v>2002</v>
      </c>
    </row>
    <row r="51" spans="1:8" ht="15.95" customHeight="1" x14ac:dyDescent="0.2">
      <c r="A51" s="66"/>
      <c r="B51" s="81"/>
      <c r="C51" s="96"/>
      <c r="D51" s="74"/>
      <c r="E51" s="46">
        <v>705.97500000000002</v>
      </c>
      <c r="F51" s="14">
        <v>2003</v>
      </c>
      <c r="G51" s="40">
        <v>18969.504690000002</v>
      </c>
      <c r="H51" s="14">
        <v>2003</v>
      </c>
    </row>
    <row r="52" spans="1:8" ht="15.95" customHeight="1" x14ac:dyDescent="0.2">
      <c r="A52" s="66"/>
      <c r="B52" s="81"/>
      <c r="C52" s="96"/>
      <c r="D52" s="74"/>
      <c r="E52" s="46">
        <v>734.16399999999999</v>
      </c>
      <c r="F52" s="14">
        <v>2004</v>
      </c>
      <c r="G52" s="21" t="s">
        <v>26</v>
      </c>
      <c r="H52" s="23" t="s">
        <v>26</v>
      </c>
    </row>
    <row r="53" spans="1:8" ht="15.95" customHeight="1" x14ac:dyDescent="0.2">
      <c r="A53" s="66"/>
      <c r="B53" s="81"/>
      <c r="C53" s="96"/>
      <c r="D53" s="74"/>
      <c r="E53" s="46">
        <v>749.76800000000003</v>
      </c>
      <c r="F53" s="14">
        <v>2005</v>
      </c>
      <c r="G53" s="21" t="s">
        <v>26</v>
      </c>
      <c r="H53" s="23" t="s">
        <v>26</v>
      </c>
    </row>
    <row r="54" spans="1:8" ht="15.95" customHeight="1" x14ac:dyDescent="0.2">
      <c r="A54" s="66"/>
      <c r="B54" s="81"/>
      <c r="C54" s="96"/>
      <c r="D54" s="74"/>
      <c r="E54" s="21" t="s">
        <v>26</v>
      </c>
      <c r="F54" s="23" t="s">
        <v>26</v>
      </c>
      <c r="G54" s="21">
        <v>16970.655999999999</v>
      </c>
      <c r="H54" s="23">
        <v>2012</v>
      </c>
    </row>
    <row r="55" spans="1:8" ht="15.95" customHeight="1" x14ac:dyDescent="0.2">
      <c r="A55" s="66"/>
      <c r="B55" s="81"/>
      <c r="C55" s="96"/>
      <c r="D55" s="74"/>
      <c r="E55" s="46">
        <v>843.12</v>
      </c>
      <c r="F55" s="14">
        <v>2014</v>
      </c>
      <c r="G55" s="21" t="s">
        <v>26</v>
      </c>
      <c r="H55" s="23" t="s">
        <v>26</v>
      </c>
    </row>
    <row r="56" spans="1:8" ht="15.95" customHeight="1" x14ac:dyDescent="0.2">
      <c r="A56" s="66"/>
      <c r="B56" s="81" t="s">
        <v>6</v>
      </c>
      <c r="C56" s="81" t="s">
        <v>198</v>
      </c>
      <c r="D56" s="74">
        <v>850.44600000000003</v>
      </c>
      <c r="E56" s="21" t="s">
        <v>26</v>
      </c>
      <c r="F56" s="23" t="s">
        <v>26</v>
      </c>
      <c r="G56" s="15">
        <v>1282.8296699999999</v>
      </c>
      <c r="H56" s="14">
        <v>2010</v>
      </c>
    </row>
    <row r="57" spans="1:8" ht="15.95" customHeight="1" x14ac:dyDescent="0.2">
      <c r="A57" s="66"/>
      <c r="B57" s="81"/>
      <c r="C57" s="81"/>
      <c r="D57" s="74"/>
      <c r="E57" s="46">
        <v>74.296999999999997</v>
      </c>
      <c r="F57" s="14">
        <v>2011</v>
      </c>
      <c r="G57" s="21" t="s">
        <v>26</v>
      </c>
      <c r="H57" s="23" t="s">
        <v>26</v>
      </c>
    </row>
    <row r="58" spans="1:8" ht="15.95" customHeight="1" x14ac:dyDescent="0.2">
      <c r="A58" s="66"/>
      <c r="B58" s="81"/>
      <c r="C58" s="94" t="s">
        <v>276</v>
      </c>
      <c r="D58" s="74">
        <v>109.143</v>
      </c>
      <c r="E58" s="21" t="s">
        <v>26</v>
      </c>
      <c r="F58" s="23" t="s">
        <v>26</v>
      </c>
      <c r="G58" s="40">
        <v>174.03200000000001</v>
      </c>
      <c r="H58" s="23">
        <v>2012</v>
      </c>
    </row>
    <row r="59" spans="1:8" ht="15.95" customHeight="1" x14ac:dyDescent="0.2">
      <c r="A59" s="66"/>
      <c r="B59" s="81"/>
      <c r="C59" s="94"/>
      <c r="D59" s="74"/>
      <c r="E59" s="46">
        <v>10.362</v>
      </c>
      <c r="F59" s="14">
        <v>2014</v>
      </c>
      <c r="G59" s="21" t="s">
        <v>26</v>
      </c>
      <c r="H59" s="23" t="s">
        <v>26</v>
      </c>
    </row>
    <row r="60" spans="1:8" ht="15.95" customHeight="1" x14ac:dyDescent="0.2">
      <c r="A60" s="66"/>
      <c r="B60" s="81"/>
      <c r="C60" s="81" t="s">
        <v>7</v>
      </c>
      <c r="D60" s="74">
        <v>331.40100000000001</v>
      </c>
      <c r="E60" s="46">
        <v>2154.1610000000001</v>
      </c>
      <c r="F60" s="14">
        <v>2000</v>
      </c>
      <c r="G60" s="15">
        <v>16060.535184</v>
      </c>
      <c r="H60" s="14">
        <v>2000</v>
      </c>
    </row>
    <row r="61" spans="1:8" ht="15.75" hidden="1" customHeight="1" x14ac:dyDescent="0.2">
      <c r="A61" s="66"/>
      <c r="B61" s="81"/>
      <c r="C61" s="81"/>
      <c r="D61" s="74"/>
      <c r="E61" s="46"/>
      <c r="F61" s="14"/>
      <c r="G61" s="15"/>
      <c r="H61" s="14"/>
    </row>
    <row r="62" spans="1:8" ht="9" hidden="1" customHeight="1" x14ac:dyDescent="0.2">
      <c r="A62" s="66"/>
      <c r="B62" s="81"/>
      <c r="C62" s="81"/>
      <c r="D62" s="74"/>
      <c r="E62" s="46"/>
      <c r="F62" s="14"/>
      <c r="G62" s="15"/>
      <c r="H62" s="14"/>
    </row>
    <row r="63" spans="1:8" ht="11.25" hidden="1" customHeight="1" x14ac:dyDescent="0.2">
      <c r="A63" s="66"/>
      <c r="B63" s="81"/>
      <c r="C63" s="81"/>
      <c r="D63" s="74"/>
      <c r="E63" s="46"/>
      <c r="F63" s="14"/>
      <c r="G63" s="15"/>
      <c r="H63" s="14"/>
    </row>
    <row r="64" spans="1:8" ht="11.25" hidden="1" customHeight="1" x14ac:dyDescent="0.2">
      <c r="A64" s="66"/>
      <c r="B64" s="81"/>
      <c r="C64" s="81"/>
      <c r="D64" s="74"/>
      <c r="E64" s="46"/>
      <c r="F64" s="14"/>
      <c r="G64" s="15"/>
      <c r="H64" s="14"/>
    </row>
    <row r="65" spans="1:8" ht="15.95" customHeight="1" x14ac:dyDescent="0.2">
      <c r="A65" s="66"/>
      <c r="B65" s="81"/>
      <c r="C65" s="81"/>
      <c r="D65" s="74"/>
      <c r="E65" s="46">
        <v>2375.3290000000002</v>
      </c>
      <c r="F65" s="14">
        <v>2005</v>
      </c>
      <c r="G65" s="46" t="s">
        <v>26</v>
      </c>
      <c r="H65" s="42" t="s">
        <v>26</v>
      </c>
    </row>
    <row r="66" spans="1:8" ht="15.95" customHeight="1" x14ac:dyDescent="0.2">
      <c r="A66" s="66"/>
      <c r="B66" s="81"/>
      <c r="C66" s="81"/>
      <c r="D66" s="74"/>
      <c r="E66" s="46">
        <v>2385.6390000000001</v>
      </c>
      <c r="F66" s="14">
        <v>2011</v>
      </c>
      <c r="G66" s="15">
        <v>51661.760190000001</v>
      </c>
      <c r="H66" s="14">
        <v>2010</v>
      </c>
    </row>
    <row r="67" spans="1:8" ht="15.95" customHeight="1" x14ac:dyDescent="0.2">
      <c r="A67" s="66"/>
      <c r="B67" s="81"/>
      <c r="C67" s="81"/>
      <c r="D67" s="74"/>
      <c r="E67" s="21" t="s">
        <v>26</v>
      </c>
      <c r="F67" s="23" t="s">
        <v>26</v>
      </c>
      <c r="G67" s="15">
        <v>16970.655999999999</v>
      </c>
      <c r="H67" s="14">
        <v>2012</v>
      </c>
    </row>
    <row r="68" spans="1:8" ht="15.95" customHeight="1" x14ac:dyDescent="0.2">
      <c r="A68" s="66"/>
      <c r="B68" s="81"/>
      <c r="C68" s="81"/>
      <c r="D68" s="74"/>
      <c r="E68" s="46">
        <v>2491.1089999999999</v>
      </c>
      <c r="F68" s="14">
        <v>2014</v>
      </c>
      <c r="G68" s="21" t="s">
        <v>26</v>
      </c>
      <c r="H68" s="23" t="s">
        <v>26</v>
      </c>
    </row>
    <row r="69" spans="1:8" ht="15.95" customHeight="1" x14ac:dyDescent="0.2">
      <c r="A69" s="66"/>
      <c r="B69" s="81"/>
      <c r="C69" s="81" t="s">
        <v>15</v>
      </c>
      <c r="D69" s="74">
        <v>285.91300000000001</v>
      </c>
      <c r="E69" s="46">
        <v>47.527999999999999</v>
      </c>
      <c r="F69" s="14">
        <v>2000</v>
      </c>
      <c r="G69" s="46">
        <v>370.40499199999999</v>
      </c>
      <c r="H69" s="14">
        <v>2000</v>
      </c>
    </row>
    <row r="70" spans="1:8" ht="15.95" customHeight="1" x14ac:dyDescent="0.2">
      <c r="A70" s="66"/>
      <c r="B70" s="81"/>
      <c r="C70" s="81"/>
      <c r="D70" s="74"/>
      <c r="E70" s="46">
        <v>47.904000000000003</v>
      </c>
      <c r="F70" s="14">
        <v>2001</v>
      </c>
      <c r="G70" s="46">
        <v>341.12214499999999</v>
      </c>
      <c r="H70" s="14">
        <v>2001</v>
      </c>
    </row>
    <row r="71" spans="1:8" ht="15.95" customHeight="1" x14ac:dyDescent="0.2">
      <c r="A71" s="66"/>
      <c r="B71" s="81"/>
      <c r="C71" s="81"/>
      <c r="D71" s="74"/>
      <c r="E71" s="46">
        <v>48.597999999999999</v>
      </c>
      <c r="F71" s="14">
        <v>2002</v>
      </c>
      <c r="G71" s="46">
        <v>405.398483</v>
      </c>
      <c r="H71" s="14">
        <v>2002</v>
      </c>
    </row>
    <row r="72" spans="1:8" ht="15.95" customHeight="1" x14ac:dyDescent="0.2">
      <c r="A72" s="66"/>
      <c r="B72" s="81"/>
      <c r="C72" s="81"/>
      <c r="D72" s="74"/>
      <c r="E72" s="46">
        <v>49.323</v>
      </c>
      <c r="F72" s="14">
        <v>2003</v>
      </c>
      <c r="G72" s="46">
        <v>458.31111099999998</v>
      </c>
      <c r="H72" s="14">
        <v>2003</v>
      </c>
    </row>
    <row r="73" spans="1:8" ht="15.95" customHeight="1" x14ac:dyDescent="0.2">
      <c r="A73" s="66"/>
      <c r="B73" s="81"/>
      <c r="C73" s="81"/>
      <c r="D73" s="74"/>
      <c r="E73" s="46">
        <v>50.844999999999999</v>
      </c>
      <c r="F73" s="14">
        <v>2004</v>
      </c>
      <c r="G73" s="21" t="s">
        <v>26</v>
      </c>
      <c r="H73" s="23" t="s">
        <v>26</v>
      </c>
    </row>
    <row r="74" spans="1:8" ht="15.95" customHeight="1" x14ac:dyDescent="0.2">
      <c r="A74" s="66"/>
      <c r="B74" s="81"/>
      <c r="C74" s="81"/>
      <c r="D74" s="74"/>
      <c r="E74" s="46">
        <v>51.688000000000002</v>
      </c>
      <c r="F74" s="14">
        <v>2005</v>
      </c>
      <c r="G74" s="21" t="s">
        <v>26</v>
      </c>
      <c r="H74" s="23" t="s">
        <v>26</v>
      </c>
    </row>
    <row r="75" spans="1:8" ht="15.95" customHeight="1" x14ac:dyDescent="0.2">
      <c r="A75" s="66"/>
      <c r="B75" s="81"/>
      <c r="C75" s="81"/>
      <c r="D75" s="74"/>
      <c r="E75" s="46">
        <v>49.61</v>
      </c>
      <c r="F75" s="14">
        <v>2011</v>
      </c>
      <c r="G75" s="47">
        <v>1190.35932</v>
      </c>
      <c r="H75" s="14">
        <v>2010</v>
      </c>
    </row>
    <row r="76" spans="1:8" ht="15.95" customHeight="1" x14ac:dyDescent="0.2">
      <c r="A76" s="66"/>
      <c r="B76" s="81"/>
      <c r="C76" s="81" t="s">
        <v>206</v>
      </c>
      <c r="D76" s="86">
        <v>1436.85</v>
      </c>
      <c r="E76" s="46">
        <v>458.41699999999997</v>
      </c>
      <c r="F76" s="14">
        <v>2000</v>
      </c>
      <c r="G76" s="40">
        <v>3142.5835040000002</v>
      </c>
      <c r="H76" s="14">
        <v>2000</v>
      </c>
    </row>
    <row r="77" spans="1:8" ht="15.95" customHeight="1" x14ac:dyDescent="0.2">
      <c r="A77" s="66"/>
      <c r="B77" s="81"/>
      <c r="C77" s="81"/>
      <c r="D77" s="86"/>
      <c r="E77" s="46">
        <v>465.08</v>
      </c>
      <c r="F77" s="14">
        <v>2001</v>
      </c>
      <c r="G77" s="40">
        <v>3276.577565</v>
      </c>
      <c r="H77" s="14">
        <v>2001</v>
      </c>
    </row>
    <row r="78" spans="1:8" ht="15.95" customHeight="1" x14ac:dyDescent="0.2">
      <c r="A78" s="66"/>
      <c r="B78" s="81"/>
      <c r="C78" s="81"/>
      <c r="D78" s="86"/>
      <c r="E78" s="46">
        <v>471.69299999999998</v>
      </c>
      <c r="F78" s="14">
        <v>2002</v>
      </c>
      <c r="G78" s="40">
        <v>3469.4028069999999</v>
      </c>
      <c r="H78" s="14">
        <v>2002</v>
      </c>
    </row>
    <row r="79" spans="1:8" ht="15.95" customHeight="1" x14ac:dyDescent="0.2">
      <c r="A79" s="66"/>
      <c r="B79" s="81"/>
      <c r="C79" s="81"/>
      <c r="D79" s="86"/>
      <c r="E79" s="46">
        <v>478.60700000000003</v>
      </c>
      <c r="F79" s="14">
        <v>2003</v>
      </c>
      <c r="G79" s="40">
        <v>3674.1968189999998</v>
      </c>
      <c r="H79" s="14">
        <v>2003</v>
      </c>
    </row>
    <row r="80" spans="1:8" ht="15.95" customHeight="1" x14ac:dyDescent="0.2">
      <c r="A80" s="66"/>
      <c r="B80" s="81"/>
      <c r="C80" s="81"/>
      <c r="D80" s="86"/>
      <c r="E80" s="46">
        <v>493.12099999999998</v>
      </c>
      <c r="F80" s="14">
        <v>2004</v>
      </c>
      <c r="G80" s="21" t="s">
        <v>26</v>
      </c>
      <c r="H80" s="23" t="s">
        <v>26</v>
      </c>
    </row>
    <row r="81" spans="1:8" ht="15.95" customHeight="1" x14ac:dyDescent="0.2">
      <c r="A81" s="66"/>
      <c r="B81" s="81"/>
      <c r="C81" s="94"/>
      <c r="D81" s="86"/>
      <c r="E81" s="46">
        <v>501.15300000000002</v>
      </c>
      <c r="F81" s="14">
        <v>2005</v>
      </c>
      <c r="G81" s="21" t="s">
        <v>26</v>
      </c>
      <c r="H81" s="23" t="s">
        <v>26</v>
      </c>
    </row>
    <row r="82" spans="1:8" ht="15.95" customHeight="1" x14ac:dyDescent="0.2">
      <c r="A82" s="66"/>
      <c r="B82" s="81"/>
      <c r="C82" s="49" t="s">
        <v>199</v>
      </c>
      <c r="D82" s="46">
        <v>395.39600000000002</v>
      </c>
      <c r="E82" s="46">
        <v>124.16200000000001</v>
      </c>
      <c r="F82" s="14">
        <v>2011</v>
      </c>
      <c r="G82" s="46">
        <v>3956.3157000000001</v>
      </c>
      <c r="H82" s="14">
        <v>2010</v>
      </c>
    </row>
    <row r="83" spans="1:8" ht="15.95" customHeight="1" x14ac:dyDescent="0.2">
      <c r="A83" s="66"/>
      <c r="B83" s="82" t="s">
        <v>4</v>
      </c>
      <c r="C83" s="81" t="s">
        <v>241</v>
      </c>
      <c r="D83" s="74">
        <v>190.45099999999999</v>
      </c>
      <c r="E83" s="21" t="s">
        <v>26</v>
      </c>
      <c r="F83" s="23" t="s">
        <v>26</v>
      </c>
      <c r="G83" s="40">
        <v>4155.7950000000001</v>
      </c>
      <c r="H83" s="23">
        <v>2012</v>
      </c>
    </row>
    <row r="84" spans="1:8" ht="15.95" customHeight="1" x14ac:dyDescent="0.2">
      <c r="A84" s="66"/>
      <c r="B84" s="82"/>
      <c r="C84" s="81"/>
      <c r="D84" s="74"/>
      <c r="E84" s="46">
        <v>499.77600000000001</v>
      </c>
      <c r="F84" s="14">
        <v>2014</v>
      </c>
      <c r="G84" s="21" t="s">
        <v>26</v>
      </c>
      <c r="H84" s="23" t="s">
        <v>26</v>
      </c>
    </row>
    <row r="85" spans="1:8" ht="15.95" customHeight="1" x14ac:dyDescent="0.2">
      <c r="A85" s="66"/>
      <c r="B85" s="82"/>
      <c r="C85" s="82" t="s">
        <v>5</v>
      </c>
      <c r="D85" s="74">
        <v>1059.4580000000001</v>
      </c>
      <c r="E85" s="46">
        <v>1280.614</v>
      </c>
      <c r="F85" s="14">
        <v>2000</v>
      </c>
      <c r="G85" s="40">
        <v>5545.9224350000004</v>
      </c>
      <c r="H85" s="14">
        <v>2000</v>
      </c>
    </row>
    <row r="86" spans="1:8" ht="15.95" customHeight="1" x14ac:dyDescent="0.2">
      <c r="A86" s="66"/>
      <c r="B86" s="82"/>
      <c r="C86" s="82"/>
      <c r="D86" s="74"/>
      <c r="E86" s="46">
        <v>1200.355</v>
      </c>
      <c r="F86" s="14">
        <v>2001</v>
      </c>
      <c r="G86" s="40">
        <v>5977.3161810000001</v>
      </c>
      <c r="H86" s="14">
        <v>2001</v>
      </c>
    </row>
    <row r="87" spans="1:8" ht="15.95" customHeight="1" x14ac:dyDescent="0.2">
      <c r="A87" s="66"/>
      <c r="B87" s="82"/>
      <c r="C87" s="82"/>
      <c r="D87" s="74"/>
      <c r="E87" s="46">
        <v>1304.3140000000001</v>
      </c>
      <c r="F87" s="14">
        <v>2002</v>
      </c>
      <c r="G87" s="40">
        <v>6552.4845960000002</v>
      </c>
      <c r="H87" s="14">
        <v>2002</v>
      </c>
    </row>
    <row r="88" spans="1:8" ht="15.95" customHeight="1" x14ac:dyDescent="0.2">
      <c r="A88" s="66"/>
      <c r="B88" s="82"/>
      <c r="C88" s="82"/>
      <c r="D88" s="74"/>
      <c r="E88" s="46">
        <v>1322.683</v>
      </c>
      <c r="F88" s="14">
        <v>2003</v>
      </c>
      <c r="G88" s="40">
        <v>7286.5181789999997</v>
      </c>
      <c r="H88" s="14">
        <v>2003</v>
      </c>
    </row>
    <row r="89" spans="1:8" ht="15.95" customHeight="1" x14ac:dyDescent="0.2">
      <c r="A89" s="66"/>
      <c r="B89" s="82"/>
      <c r="C89" s="82"/>
      <c r="D89" s="74"/>
      <c r="E89" s="46">
        <v>1342.202</v>
      </c>
      <c r="F89" s="14">
        <v>2004</v>
      </c>
      <c r="G89" s="21" t="s">
        <v>26</v>
      </c>
      <c r="H89" s="23" t="s">
        <v>26</v>
      </c>
    </row>
    <row r="90" spans="1:8" ht="15.95" customHeight="1" x14ac:dyDescent="0.2">
      <c r="A90" s="66"/>
      <c r="B90" s="82"/>
      <c r="C90" s="82"/>
      <c r="D90" s="74"/>
      <c r="E90" s="46">
        <v>1386.482</v>
      </c>
      <c r="F90" s="14">
        <v>2005</v>
      </c>
      <c r="G90" s="21" t="s">
        <v>26</v>
      </c>
      <c r="H90" s="23" t="s">
        <v>26</v>
      </c>
    </row>
    <row r="91" spans="1:8" ht="15.95" customHeight="1" x14ac:dyDescent="0.2">
      <c r="A91" s="66"/>
      <c r="B91" s="82"/>
      <c r="C91" s="82"/>
      <c r="D91" s="74"/>
      <c r="E91" s="21" t="s">
        <v>26</v>
      </c>
      <c r="F91" s="23" t="s">
        <v>26</v>
      </c>
      <c r="G91" s="40">
        <v>20557.946</v>
      </c>
      <c r="H91" s="23">
        <v>2012</v>
      </c>
    </row>
    <row r="92" spans="1:8" ht="15.95" customHeight="1" x14ac:dyDescent="0.2">
      <c r="A92" s="66"/>
      <c r="B92" s="82"/>
      <c r="C92" s="82"/>
      <c r="D92" s="74"/>
      <c r="E92" s="46">
        <v>1432.8440000000001</v>
      </c>
      <c r="F92" s="14">
        <v>2014</v>
      </c>
      <c r="G92" s="40">
        <v>20557.946</v>
      </c>
      <c r="H92" s="23">
        <v>2012</v>
      </c>
    </row>
    <row r="93" spans="1:8" ht="15.95" customHeight="1" x14ac:dyDescent="0.2">
      <c r="A93" s="66"/>
      <c r="B93" s="82"/>
      <c r="C93" s="81" t="s">
        <v>242</v>
      </c>
      <c r="D93" s="74">
        <v>19342.254000000001</v>
      </c>
      <c r="E93" s="21" t="s">
        <v>26</v>
      </c>
      <c r="F93" s="23" t="s">
        <v>26</v>
      </c>
      <c r="G93" s="40">
        <v>1557.692</v>
      </c>
      <c r="H93" s="23">
        <v>2012</v>
      </c>
    </row>
    <row r="94" spans="1:8" ht="15.95" customHeight="1" x14ac:dyDescent="0.2">
      <c r="A94" s="66"/>
      <c r="B94" s="82"/>
      <c r="C94" s="81"/>
      <c r="D94" s="74"/>
      <c r="E94" s="46">
        <v>105.417</v>
      </c>
      <c r="F94" s="14">
        <v>2014</v>
      </c>
      <c r="G94" s="21" t="s">
        <v>26</v>
      </c>
      <c r="H94" s="23" t="s">
        <v>26</v>
      </c>
    </row>
    <row r="95" spans="1:8" ht="15.95" customHeight="1" x14ac:dyDescent="0.2">
      <c r="A95" s="66"/>
      <c r="B95" s="82"/>
      <c r="C95" s="80" t="s">
        <v>52</v>
      </c>
      <c r="D95" s="74">
        <v>17898.388999999999</v>
      </c>
      <c r="E95" s="46">
        <v>241.46100000000001</v>
      </c>
      <c r="F95" s="14">
        <v>2000</v>
      </c>
      <c r="G95" s="40">
        <v>923.52</v>
      </c>
      <c r="H95" s="14">
        <v>2000</v>
      </c>
    </row>
    <row r="96" spans="1:8" ht="15.95" customHeight="1" x14ac:dyDescent="0.2">
      <c r="A96" s="66"/>
      <c r="B96" s="82"/>
      <c r="C96" s="80"/>
      <c r="D96" s="74"/>
      <c r="E96" s="46">
        <v>264.99200000000002</v>
      </c>
      <c r="F96" s="14">
        <v>2001</v>
      </c>
      <c r="G96" s="40">
        <v>430.63416999999998</v>
      </c>
      <c r="H96" s="14">
        <v>2001</v>
      </c>
    </row>
    <row r="97" spans="1:8" ht="15.95" customHeight="1" x14ac:dyDescent="0.2">
      <c r="A97" s="66"/>
      <c r="B97" s="82"/>
      <c r="C97" s="80"/>
      <c r="D97" s="74"/>
      <c r="E97" s="46">
        <v>266.39100000000002</v>
      </c>
      <c r="F97" s="14">
        <v>2002</v>
      </c>
      <c r="G97" s="40">
        <v>523.65156400000001</v>
      </c>
      <c r="H97" s="14">
        <v>2002</v>
      </c>
    </row>
    <row r="98" spans="1:8" ht="15.95" customHeight="1" x14ac:dyDescent="0.2">
      <c r="A98" s="66"/>
      <c r="B98" s="82"/>
      <c r="C98" s="80"/>
      <c r="D98" s="74"/>
      <c r="E98" s="46">
        <v>268.18</v>
      </c>
      <c r="F98" s="14">
        <v>2003</v>
      </c>
      <c r="G98" s="40">
        <v>654.16389000000004</v>
      </c>
      <c r="H98" s="14">
        <v>2003</v>
      </c>
    </row>
    <row r="99" spans="1:8" ht="15.95" customHeight="1" x14ac:dyDescent="0.2">
      <c r="A99" s="66"/>
      <c r="B99" s="82"/>
      <c r="C99" s="80"/>
      <c r="D99" s="74"/>
      <c r="E99" s="46">
        <v>272.23700000000002</v>
      </c>
      <c r="F99" s="14">
        <v>2004</v>
      </c>
      <c r="G99" s="21" t="s">
        <v>26</v>
      </c>
      <c r="H99" s="23" t="s">
        <v>26</v>
      </c>
    </row>
    <row r="100" spans="1:8" ht="15.95" customHeight="1" x14ac:dyDescent="0.2">
      <c r="A100" s="66"/>
      <c r="B100" s="82"/>
      <c r="C100" s="80"/>
      <c r="D100" s="74"/>
      <c r="E100" s="46">
        <v>274.012</v>
      </c>
      <c r="F100" s="14">
        <v>2005</v>
      </c>
      <c r="G100" s="21" t="s">
        <v>26</v>
      </c>
      <c r="H100" s="23" t="s">
        <v>26</v>
      </c>
    </row>
    <row r="101" spans="1:8" ht="15.95" customHeight="1" x14ac:dyDescent="0.2">
      <c r="A101" s="66"/>
      <c r="B101" s="82"/>
      <c r="C101" s="80"/>
      <c r="D101" s="74"/>
      <c r="E101" s="21" t="s">
        <v>26</v>
      </c>
      <c r="F101" s="23" t="s">
        <v>26</v>
      </c>
      <c r="G101" s="40">
        <v>2510.123</v>
      </c>
      <c r="H101" s="23">
        <v>2012</v>
      </c>
    </row>
    <row r="102" spans="1:8" ht="15.95" customHeight="1" x14ac:dyDescent="0.2">
      <c r="A102" s="66"/>
      <c r="B102" s="82"/>
      <c r="C102" s="80"/>
      <c r="D102" s="74"/>
      <c r="E102" s="46">
        <v>290.52100000000002</v>
      </c>
      <c r="F102" s="14">
        <v>2014</v>
      </c>
      <c r="G102" s="21" t="s">
        <v>26</v>
      </c>
      <c r="H102" s="23" t="s">
        <v>26</v>
      </c>
    </row>
    <row r="103" spans="1:8" ht="15.95" customHeight="1" x14ac:dyDescent="0.2">
      <c r="A103" s="66"/>
      <c r="B103" s="81" t="s">
        <v>16</v>
      </c>
      <c r="C103" s="81" t="s">
        <v>17</v>
      </c>
      <c r="D103" s="86">
        <v>210.55099999999999</v>
      </c>
      <c r="E103" s="46">
        <v>597.93399999999997</v>
      </c>
      <c r="F103" s="14">
        <v>2000</v>
      </c>
      <c r="G103" s="40">
        <v>2462.801931</v>
      </c>
      <c r="H103" s="14">
        <v>2000</v>
      </c>
    </row>
    <row r="104" spans="1:8" ht="15.95" customHeight="1" x14ac:dyDescent="0.2">
      <c r="A104" s="66"/>
      <c r="B104" s="81"/>
      <c r="C104" s="81"/>
      <c r="D104" s="86"/>
      <c r="E104" s="46">
        <v>594.96799999999996</v>
      </c>
      <c r="F104" s="14">
        <v>2001</v>
      </c>
      <c r="G104" s="40">
        <v>2760.2205600000002</v>
      </c>
      <c r="H104" s="14">
        <v>2001</v>
      </c>
    </row>
    <row r="105" spans="1:8" ht="15.95" customHeight="1" x14ac:dyDescent="0.2">
      <c r="A105" s="66"/>
      <c r="B105" s="81"/>
      <c r="C105" s="81"/>
      <c r="D105" s="86"/>
      <c r="E105" s="46">
        <v>607.44100000000003</v>
      </c>
      <c r="F105" s="14">
        <v>2002</v>
      </c>
      <c r="G105" s="40">
        <v>3094.5375199999999</v>
      </c>
      <c r="H105" s="14">
        <v>2002</v>
      </c>
    </row>
    <row r="106" spans="1:8" ht="15.95" customHeight="1" x14ac:dyDescent="0.2">
      <c r="A106" s="66"/>
      <c r="B106" s="81"/>
      <c r="C106" s="81"/>
      <c r="D106" s="86"/>
      <c r="E106" s="46">
        <v>619.04899999999998</v>
      </c>
      <c r="F106" s="14">
        <v>2003</v>
      </c>
      <c r="G106" s="40">
        <v>3868.0981459999998</v>
      </c>
      <c r="H106" s="14">
        <v>2003</v>
      </c>
    </row>
    <row r="107" spans="1:8" ht="15.95" customHeight="1" x14ac:dyDescent="0.2">
      <c r="A107" s="66"/>
      <c r="B107" s="81"/>
      <c r="C107" s="81"/>
      <c r="D107" s="86"/>
      <c r="E107" s="46">
        <v>628.83799999999997</v>
      </c>
      <c r="F107" s="14">
        <v>2004</v>
      </c>
      <c r="G107" s="21" t="s">
        <v>26</v>
      </c>
      <c r="H107" s="23" t="s">
        <v>26</v>
      </c>
    </row>
    <row r="108" spans="1:8" ht="15.95" customHeight="1" x14ac:dyDescent="0.2">
      <c r="A108" s="66"/>
      <c r="B108" s="81"/>
      <c r="C108" s="81"/>
      <c r="D108" s="86"/>
      <c r="E108" s="46">
        <v>649.41</v>
      </c>
      <c r="F108" s="14">
        <v>2005</v>
      </c>
      <c r="G108" s="21" t="s">
        <v>26</v>
      </c>
      <c r="H108" s="23" t="s">
        <v>26</v>
      </c>
    </row>
    <row r="109" spans="1:8" ht="15.95" customHeight="1" x14ac:dyDescent="0.2">
      <c r="A109" s="66"/>
      <c r="B109" s="82" t="s">
        <v>11</v>
      </c>
      <c r="C109" s="81" t="s">
        <v>12</v>
      </c>
      <c r="D109" s="74">
        <v>435.036</v>
      </c>
      <c r="E109" s="46">
        <v>1618.279</v>
      </c>
      <c r="F109" s="14">
        <v>2000</v>
      </c>
      <c r="G109" s="40">
        <v>12978.34174</v>
      </c>
      <c r="H109" s="14">
        <v>2000</v>
      </c>
    </row>
    <row r="110" spans="1:8" ht="15.95" customHeight="1" x14ac:dyDescent="0.2">
      <c r="A110" s="66"/>
      <c r="B110" s="82"/>
      <c r="C110" s="81"/>
      <c r="D110" s="74"/>
      <c r="E110" s="46">
        <v>1620.2190000000001</v>
      </c>
      <c r="F110" s="14">
        <v>2001</v>
      </c>
      <c r="G110" s="40">
        <v>13672.693933</v>
      </c>
      <c r="H110" s="14">
        <v>2001</v>
      </c>
    </row>
    <row r="111" spans="1:8" ht="15.95" customHeight="1" x14ac:dyDescent="0.2">
      <c r="A111" s="66"/>
      <c r="B111" s="82"/>
      <c r="C111" s="81"/>
      <c r="D111" s="74"/>
      <c r="E111" s="46">
        <v>1644.6</v>
      </c>
      <c r="F111" s="14">
        <v>2002</v>
      </c>
      <c r="G111" s="40">
        <v>14002.816996</v>
      </c>
      <c r="H111" s="14">
        <v>2002</v>
      </c>
    </row>
    <row r="112" spans="1:8" ht="15.95" customHeight="1" x14ac:dyDescent="0.2">
      <c r="A112" s="66"/>
      <c r="B112" s="82"/>
      <c r="C112" s="81"/>
      <c r="D112" s="74"/>
      <c r="E112" s="46">
        <v>1671.194</v>
      </c>
      <c r="F112" s="14">
        <v>2003</v>
      </c>
      <c r="G112" s="40">
        <v>15444.843548999999</v>
      </c>
      <c r="H112" s="14">
        <v>2003</v>
      </c>
    </row>
    <row r="113" spans="1:8" ht="15.95" customHeight="1" x14ac:dyDescent="0.2">
      <c r="A113" s="66"/>
      <c r="B113" s="82"/>
      <c r="C113" s="81"/>
      <c r="D113" s="74"/>
      <c r="E113" s="46">
        <v>1727.01</v>
      </c>
      <c r="F113" s="14">
        <v>2004</v>
      </c>
      <c r="G113" s="21" t="s">
        <v>26</v>
      </c>
      <c r="H113" s="23" t="s">
        <v>26</v>
      </c>
    </row>
    <row r="114" spans="1:8" ht="15.95" customHeight="1" x14ac:dyDescent="0.2">
      <c r="A114" s="66"/>
      <c r="B114" s="82"/>
      <c r="C114" s="81"/>
      <c r="D114" s="74"/>
      <c r="E114" s="46">
        <v>1757.904</v>
      </c>
      <c r="F114" s="14">
        <v>2005</v>
      </c>
      <c r="G114" s="21" t="s">
        <v>26</v>
      </c>
      <c r="H114" s="23" t="s">
        <v>26</v>
      </c>
    </row>
    <row r="115" spans="1:8" ht="15.95" customHeight="1" x14ac:dyDescent="0.2">
      <c r="A115" s="66"/>
      <c r="B115" s="82"/>
      <c r="C115" s="81"/>
      <c r="D115" s="74"/>
      <c r="E115" s="21" t="s">
        <v>26</v>
      </c>
      <c r="F115" s="23" t="s">
        <v>26</v>
      </c>
      <c r="G115" s="40">
        <v>53106.496769999998</v>
      </c>
      <c r="H115" s="14">
        <v>2010</v>
      </c>
    </row>
    <row r="116" spans="1:8" ht="15.95" customHeight="1" x14ac:dyDescent="0.2">
      <c r="A116" s="66"/>
      <c r="B116" s="82"/>
      <c r="C116" s="81"/>
      <c r="D116" s="74"/>
      <c r="E116" s="47">
        <v>1764.54</v>
      </c>
      <c r="F116" s="14">
        <v>2011</v>
      </c>
      <c r="G116" s="21" t="s">
        <v>26</v>
      </c>
      <c r="H116" s="23" t="s">
        <v>26</v>
      </c>
    </row>
    <row r="117" spans="1:8" ht="15.95" customHeight="1" x14ac:dyDescent="0.2">
      <c r="A117" s="66"/>
      <c r="B117" s="82"/>
      <c r="C117" s="81"/>
      <c r="D117" s="74"/>
      <c r="E117" s="21" t="s">
        <v>26</v>
      </c>
      <c r="F117" s="23" t="s">
        <v>26</v>
      </c>
      <c r="G117" s="40">
        <v>59151.307999999997</v>
      </c>
      <c r="H117" s="14">
        <v>2012</v>
      </c>
    </row>
    <row r="118" spans="1:8" ht="15.95" customHeight="1" x14ac:dyDescent="0.2">
      <c r="A118" s="66"/>
      <c r="B118" s="82"/>
      <c r="C118" s="81"/>
      <c r="D118" s="74"/>
      <c r="E118" s="47">
        <v>1864.4159999999999</v>
      </c>
      <c r="F118" s="14">
        <v>2014</v>
      </c>
      <c r="G118" s="21" t="s">
        <v>26</v>
      </c>
      <c r="H118" s="23" t="s">
        <v>26</v>
      </c>
    </row>
    <row r="119" spans="1:8" ht="15.95" customHeight="1" x14ac:dyDescent="0.2">
      <c r="A119" s="66"/>
      <c r="B119" s="81" t="s">
        <v>20</v>
      </c>
      <c r="C119" s="81" t="s">
        <v>21</v>
      </c>
      <c r="D119" s="74">
        <v>218.435</v>
      </c>
      <c r="E119" s="46">
        <v>1388.193</v>
      </c>
      <c r="F119" s="14">
        <v>2000</v>
      </c>
      <c r="G119" s="40">
        <v>9422.5704949999999</v>
      </c>
      <c r="H119" s="14">
        <v>2000</v>
      </c>
    </row>
    <row r="120" spans="1:8" ht="15.95" customHeight="1" x14ac:dyDescent="0.2">
      <c r="A120" s="66"/>
      <c r="B120" s="81"/>
      <c r="C120" s="81"/>
      <c r="D120" s="74"/>
      <c r="E120" s="46">
        <v>1437.19</v>
      </c>
      <c r="F120" s="14">
        <v>2001</v>
      </c>
      <c r="G120" s="40">
        <v>10039.899207</v>
      </c>
      <c r="H120" s="14">
        <v>2001</v>
      </c>
    </row>
    <row r="121" spans="1:8" ht="15.95" customHeight="1" x14ac:dyDescent="0.2">
      <c r="A121" s="66"/>
      <c r="B121" s="81"/>
      <c r="C121" s="81"/>
      <c r="D121" s="74"/>
      <c r="E121" s="46">
        <v>1449.135</v>
      </c>
      <c r="F121" s="14">
        <v>2002</v>
      </c>
      <c r="G121" s="40">
        <v>11401.215096</v>
      </c>
      <c r="H121" s="14">
        <v>2002</v>
      </c>
    </row>
    <row r="122" spans="1:8" ht="15.95" customHeight="1" x14ac:dyDescent="0.2">
      <c r="A122" s="66"/>
      <c r="B122" s="81"/>
      <c r="C122" s="81"/>
      <c r="D122" s="74"/>
      <c r="E122" s="46">
        <v>1461.32</v>
      </c>
      <c r="F122" s="14">
        <v>2003</v>
      </c>
      <c r="G122" s="40">
        <v>12747.471036999999</v>
      </c>
      <c r="H122" s="14">
        <v>2003</v>
      </c>
    </row>
    <row r="123" spans="1:8" ht="15.95" customHeight="1" x14ac:dyDescent="0.2">
      <c r="A123" s="66"/>
      <c r="B123" s="81"/>
      <c r="C123" s="81"/>
      <c r="D123" s="74"/>
      <c r="E123" s="46">
        <v>1486.8689999999999</v>
      </c>
      <c r="F123" s="14">
        <v>2004</v>
      </c>
      <c r="G123" s="21" t="s">
        <v>26</v>
      </c>
      <c r="H123" s="23" t="s">
        <v>26</v>
      </c>
    </row>
    <row r="124" spans="1:8" ht="15.95" customHeight="1" x14ac:dyDescent="0.2">
      <c r="A124" s="66"/>
      <c r="B124" s="81"/>
      <c r="C124" s="81"/>
      <c r="D124" s="74"/>
      <c r="E124" s="46">
        <v>1501.008</v>
      </c>
      <c r="F124" s="14">
        <v>2005</v>
      </c>
      <c r="G124" s="21" t="s">
        <v>26</v>
      </c>
      <c r="H124" s="23" t="s">
        <v>26</v>
      </c>
    </row>
    <row r="125" spans="1:8" ht="15.95" customHeight="1" x14ac:dyDescent="0.2">
      <c r="A125" s="66"/>
      <c r="B125" s="81"/>
      <c r="C125" s="81"/>
      <c r="D125" s="74"/>
      <c r="E125" s="21" t="s">
        <v>26</v>
      </c>
      <c r="F125" s="23" t="s">
        <v>26</v>
      </c>
      <c r="G125" s="40">
        <v>36821.898000000001</v>
      </c>
      <c r="H125" s="14">
        <v>2012</v>
      </c>
    </row>
    <row r="126" spans="1:8" ht="15.95" customHeight="1" x14ac:dyDescent="0.2">
      <c r="A126" s="66"/>
      <c r="B126" s="81"/>
      <c r="C126" s="81"/>
      <c r="D126" s="74"/>
      <c r="E126" s="47">
        <v>1608.4880000000001</v>
      </c>
      <c r="F126" s="14">
        <v>2014</v>
      </c>
      <c r="G126" s="21" t="s">
        <v>26</v>
      </c>
      <c r="H126" s="23" t="s">
        <v>26</v>
      </c>
    </row>
    <row r="127" spans="1:8" ht="15.95" customHeight="1" x14ac:dyDescent="0.2">
      <c r="A127" s="66"/>
      <c r="B127" s="81" t="s">
        <v>0</v>
      </c>
      <c r="C127" s="81" t="s">
        <v>0</v>
      </c>
      <c r="D127" s="74">
        <v>1197.463</v>
      </c>
      <c r="E127" s="46">
        <v>5613.8969999999999</v>
      </c>
      <c r="F127" s="14">
        <v>2000</v>
      </c>
      <c r="G127" s="40">
        <v>57753.517036999998</v>
      </c>
      <c r="H127" s="14">
        <v>2000</v>
      </c>
    </row>
    <row r="128" spans="1:8" ht="15.95" customHeight="1" x14ac:dyDescent="0.2">
      <c r="A128" s="66"/>
      <c r="B128" s="81"/>
      <c r="C128" s="81"/>
      <c r="D128" s="74"/>
      <c r="E128" s="46">
        <v>5897.4849999999997</v>
      </c>
      <c r="F128" s="14">
        <v>2001</v>
      </c>
      <c r="G128" s="40">
        <v>59636.031415999998</v>
      </c>
      <c r="H128" s="14">
        <v>2001</v>
      </c>
    </row>
    <row r="129" spans="1:8" ht="15.95" customHeight="1" x14ac:dyDescent="0.2">
      <c r="A129" s="66"/>
      <c r="B129" s="81"/>
      <c r="C129" s="81"/>
      <c r="D129" s="74"/>
      <c r="E129" s="46">
        <v>5937.2529999999997</v>
      </c>
      <c r="F129" s="14">
        <v>2002</v>
      </c>
      <c r="G129" s="40">
        <v>62872.448022999997</v>
      </c>
      <c r="H129" s="14">
        <v>2002</v>
      </c>
    </row>
    <row r="130" spans="1:8" ht="15.95" customHeight="1" x14ac:dyDescent="0.2">
      <c r="A130" s="66"/>
      <c r="B130" s="81"/>
      <c r="C130" s="81"/>
      <c r="D130" s="74"/>
      <c r="E130" s="46">
        <v>5974.0810000000001</v>
      </c>
      <c r="F130" s="14">
        <v>2003</v>
      </c>
      <c r="G130" s="40">
        <v>67603.610962000006</v>
      </c>
      <c r="H130" s="14">
        <v>2003</v>
      </c>
    </row>
    <row r="131" spans="1:8" ht="15.95" customHeight="1" x14ac:dyDescent="0.2">
      <c r="A131" s="66"/>
      <c r="B131" s="81"/>
      <c r="C131" s="81"/>
      <c r="D131" s="74"/>
      <c r="E131" s="46">
        <v>6051.3990000000003</v>
      </c>
      <c r="F131" s="14">
        <v>2004</v>
      </c>
      <c r="G131" s="21" t="s">
        <v>26</v>
      </c>
      <c r="H131" s="23" t="s">
        <v>26</v>
      </c>
    </row>
    <row r="132" spans="1:8" ht="15.95" customHeight="1" x14ac:dyDescent="0.2">
      <c r="A132" s="66"/>
      <c r="B132" s="81"/>
      <c r="C132" s="81"/>
      <c r="D132" s="74"/>
      <c r="E132" s="46">
        <v>6094.183</v>
      </c>
      <c r="F132" s="14">
        <v>2005</v>
      </c>
      <c r="G132" s="21" t="s">
        <v>26</v>
      </c>
      <c r="H132" s="23" t="s">
        <v>26</v>
      </c>
    </row>
    <row r="133" spans="1:8" ht="15.95" customHeight="1" x14ac:dyDescent="0.2">
      <c r="A133" s="66"/>
      <c r="B133" s="81"/>
      <c r="C133" s="81"/>
      <c r="D133" s="74"/>
      <c r="E133" s="21" t="s">
        <v>26</v>
      </c>
      <c r="F133" s="23" t="s">
        <v>26</v>
      </c>
      <c r="G133" s="40">
        <v>220924.56099999999</v>
      </c>
      <c r="H133" s="14">
        <v>2012</v>
      </c>
    </row>
    <row r="134" spans="1:8" ht="15.95" customHeight="1" x14ac:dyDescent="0.2">
      <c r="A134" s="66"/>
      <c r="B134" s="81"/>
      <c r="C134" s="81"/>
      <c r="D134" s="74"/>
      <c r="E134" s="47">
        <v>6453.6819999999998</v>
      </c>
      <c r="F134" s="14">
        <v>2014</v>
      </c>
      <c r="G134" s="21" t="s">
        <v>26</v>
      </c>
      <c r="H134" s="23" t="s">
        <v>26</v>
      </c>
    </row>
    <row r="135" spans="1:8" ht="15.95" customHeight="1" x14ac:dyDescent="0.2">
      <c r="A135" s="66"/>
      <c r="B135" s="81" t="s">
        <v>18</v>
      </c>
      <c r="C135" s="81" t="s">
        <v>277</v>
      </c>
      <c r="D135" s="74">
        <v>1644.296</v>
      </c>
      <c r="E135" s="21" t="s">
        <v>26</v>
      </c>
      <c r="F135" s="23" t="s">
        <v>26</v>
      </c>
      <c r="G135" s="40">
        <v>16651.357</v>
      </c>
      <c r="H135" s="14">
        <v>2012</v>
      </c>
    </row>
    <row r="136" spans="1:8" ht="15.95" customHeight="1" x14ac:dyDescent="0.2">
      <c r="A136" s="66"/>
      <c r="B136" s="81"/>
      <c r="C136" s="81"/>
      <c r="D136" s="74"/>
      <c r="E136" s="46">
        <v>470.22300000000001</v>
      </c>
      <c r="F136" s="14">
        <v>2014</v>
      </c>
      <c r="G136" s="21" t="s">
        <v>26</v>
      </c>
      <c r="H136" s="23" t="s">
        <v>26</v>
      </c>
    </row>
    <row r="137" spans="1:8" ht="15.95" customHeight="1" x14ac:dyDescent="0.2">
      <c r="A137" s="66"/>
      <c r="B137" s="81"/>
      <c r="C137" s="81" t="s">
        <v>51</v>
      </c>
      <c r="D137" s="86">
        <v>464</v>
      </c>
      <c r="E137" s="46">
        <v>228.31899999999999</v>
      </c>
      <c r="F137" s="14">
        <v>2000</v>
      </c>
      <c r="G137" s="40">
        <v>1832.948447</v>
      </c>
      <c r="H137" s="14">
        <v>2000</v>
      </c>
    </row>
    <row r="138" spans="1:8" ht="15.95" customHeight="1" x14ac:dyDescent="0.2">
      <c r="A138" s="66"/>
      <c r="B138" s="81"/>
      <c r="C138" s="81"/>
      <c r="D138" s="86"/>
      <c r="E138" s="46">
        <v>238.75899999999999</v>
      </c>
      <c r="F138" s="14">
        <v>2001</v>
      </c>
      <c r="G138" s="40">
        <v>2578.7724079999998</v>
      </c>
      <c r="H138" s="14">
        <v>2001</v>
      </c>
    </row>
    <row r="139" spans="1:8" ht="15.95" customHeight="1" x14ac:dyDescent="0.2">
      <c r="A139" s="66"/>
      <c r="B139" s="81"/>
      <c r="C139" s="81"/>
      <c r="D139" s="86"/>
      <c r="E139" s="46">
        <v>243.48500000000001</v>
      </c>
      <c r="F139" s="14">
        <v>2002</v>
      </c>
      <c r="G139" s="40">
        <v>2860.626119</v>
      </c>
      <c r="H139" s="14">
        <v>2002</v>
      </c>
    </row>
    <row r="140" spans="1:8" ht="15.95" customHeight="1" x14ac:dyDescent="0.2">
      <c r="A140" s="66"/>
      <c r="B140" s="81"/>
      <c r="C140" s="81"/>
      <c r="D140" s="86"/>
      <c r="E140" s="46">
        <v>248.523</v>
      </c>
      <c r="F140" s="14">
        <v>2003</v>
      </c>
      <c r="G140" s="40">
        <v>3248.5401550000001</v>
      </c>
      <c r="H140" s="14">
        <v>2003</v>
      </c>
    </row>
    <row r="141" spans="1:8" ht="15.95" customHeight="1" x14ac:dyDescent="0.2">
      <c r="A141" s="66"/>
      <c r="B141" s="81"/>
      <c r="C141" s="81"/>
      <c r="D141" s="86"/>
      <c r="E141" s="46">
        <v>259.10000000000002</v>
      </c>
      <c r="F141" s="14">
        <v>2004</v>
      </c>
      <c r="G141" s="21" t="s">
        <v>26</v>
      </c>
      <c r="H141" s="23" t="s">
        <v>26</v>
      </c>
    </row>
    <row r="142" spans="1:8" ht="15.95" customHeight="1" x14ac:dyDescent="0.2">
      <c r="A142" s="66"/>
      <c r="B142" s="81"/>
      <c r="C142" s="81"/>
      <c r="D142" s="86"/>
      <c r="E142" s="46">
        <v>264.95299999999997</v>
      </c>
      <c r="F142" s="14">
        <v>2005</v>
      </c>
      <c r="G142" s="21" t="s">
        <v>26</v>
      </c>
      <c r="H142" s="23" t="s">
        <v>26</v>
      </c>
    </row>
    <row r="143" spans="1:8" ht="15.95" customHeight="1" x14ac:dyDescent="0.2">
      <c r="A143" s="66"/>
      <c r="B143" s="81"/>
      <c r="C143" s="81" t="s">
        <v>243</v>
      </c>
      <c r="D143" s="74">
        <v>223.821</v>
      </c>
      <c r="E143" s="21" t="s">
        <v>26</v>
      </c>
      <c r="F143" s="23" t="s">
        <v>26</v>
      </c>
      <c r="G143" s="40">
        <v>5836.5929999999998</v>
      </c>
      <c r="H143" s="14">
        <v>2012</v>
      </c>
    </row>
    <row r="144" spans="1:8" ht="15.95" customHeight="1" x14ac:dyDescent="0.2">
      <c r="A144" s="66"/>
      <c r="B144" s="81"/>
      <c r="C144" s="81"/>
      <c r="D144" s="74"/>
      <c r="E144" s="46">
        <v>248.251</v>
      </c>
      <c r="F144" s="14">
        <v>2014</v>
      </c>
      <c r="G144" s="21" t="s">
        <v>26</v>
      </c>
      <c r="H144" s="23" t="s">
        <v>26</v>
      </c>
    </row>
    <row r="145" spans="1:8" ht="15.95" customHeight="1" x14ac:dyDescent="0.2">
      <c r="A145" s="66"/>
      <c r="B145" s="81"/>
      <c r="C145" s="80" t="s">
        <v>19</v>
      </c>
      <c r="D145" s="74">
        <v>496.68200000000002</v>
      </c>
      <c r="E145" s="46">
        <v>1360.59</v>
      </c>
      <c r="F145" s="14">
        <v>2000</v>
      </c>
      <c r="G145" s="40">
        <v>11986.206872999999</v>
      </c>
      <c r="H145" s="14">
        <v>2000</v>
      </c>
    </row>
    <row r="146" spans="1:8" ht="15.95" customHeight="1" x14ac:dyDescent="0.2">
      <c r="A146" s="66"/>
      <c r="B146" s="81"/>
      <c r="C146" s="80"/>
      <c r="D146" s="74"/>
      <c r="E146" s="46">
        <v>1321.886</v>
      </c>
      <c r="F146" s="14">
        <v>2001</v>
      </c>
      <c r="G146" s="40">
        <v>12315.982620000001</v>
      </c>
      <c r="H146" s="14">
        <v>2001</v>
      </c>
    </row>
    <row r="147" spans="1:8" ht="15.95" customHeight="1" x14ac:dyDescent="0.2">
      <c r="A147" s="66"/>
      <c r="B147" s="81"/>
      <c r="C147" s="80"/>
      <c r="D147" s="74"/>
      <c r="E147" s="46">
        <v>1373.3130000000001</v>
      </c>
      <c r="F147" s="14">
        <v>2002</v>
      </c>
      <c r="G147" s="40">
        <v>13247.309007</v>
      </c>
      <c r="H147" s="14">
        <v>2002</v>
      </c>
    </row>
    <row r="148" spans="1:8" ht="15.95" customHeight="1" x14ac:dyDescent="0.2">
      <c r="A148" s="66"/>
      <c r="B148" s="81"/>
      <c r="C148" s="80"/>
      <c r="D148" s="74"/>
      <c r="E148" s="46">
        <v>1383.454</v>
      </c>
      <c r="F148" s="14">
        <v>2003</v>
      </c>
      <c r="G148" s="40">
        <v>14655.093309</v>
      </c>
      <c r="H148" s="14">
        <v>2003</v>
      </c>
    </row>
    <row r="149" spans="1:8" ht="15.95" customHeight="1" x14ac:dyDescent="0.2">
      <c r="A149" s="66"/>
      <c r="B149" s="81"/>
      <c r="C149" s="80"/>
      <c r="D149" s="74"/>
      <c r="E149" s="46">
        <v>1394.085</v>
      </c>
      <c r="F149" s="14">
        <v>2004</v>
      </c>
      <c r="G149" s="21" t="s">
        <v>26</v>
      </c>
      <c r="H149" s="23" t="s">
        <v>26</v>
      </c>
    </row>
    <row r="150" spans="1:8" ht="15.95" customHeight="1" x14ac:dyDescent="0.2">
      <c r="A150" s="66"/>
      <c r="B150" s="81"/>
      <c r="C150" s="80"/>
      <c r="D150" s="74"/>
      <c r="E150" s="46">
        <v>1416.3630000000001</v>
      </c>
      <c r="F150" s="14">
        <v>2005</v>
      </c>
      <c r="G150" s="21" t="s">
        <v>26</v>
      </c>
      <c r="H150" s="23" t="s">
        <v>26</v>
      </c>
    </row>
    <row r="151" spans="1:8" ht="15.95" customHeight="1" x14ac:dyDescent="0.2">
      <c r="A151" s="66"/>
      <c r="B151" s="81"/>
      <c r="C151" s="80"/>
      <c r="D151" s="74"/>
      <c r="E151" s="21" t="s">
        <v>26</v>
      </c>
      <c r="F151" s="23" t="s">
        <v>26</v>
      </c>
      <c r="G151" s="40">
        <v>48002.209000000003</v>
      </c>
      <c r="H151" s="14">
        <v>2012</v>
      </c>
    </row>
    <row r="152" spans="1:8" ht="15.95" customHeight="1" x14ac:dyDescent="0.2">
      <c r="A152" s="66"/>
      <c r="B152" s="81"/>
      <c r="C152" s="80"/>
      <c r="D152" s="74"/>
      <c r="E152" s="46">
        <v>1472.482</v>
      </c>
      <c r="F152" s="14">
        <v>2014</v>
      </c>
      <c r="G152" s="21" t="s">
        <v>26</v>
      </c>
      <c r="H152" s="23" t="s">
        <v>26</v>
      </c>
    </row>
    <row r="153" spans="1:8" ht="15.95" customHeight="1" x14ac:dyDescent="0.2">
      <c r="A153" s="66"/>
      <c r="B153" s="81"/>
      <c r="C153" s="81" t="s">
        <v>244</v>
      </c>
      <c r="D153" s="74">
        <v>680.49800000000005</v>
      </c>
      <c r="E153" s="21" t="s">
        <v>26</v>
      </c>
      <c r="F153" s="23" t="s">
        <v>26</v>
      </c>
      <c r="G153" s="40">
        <v>1323.232</v>
      </c>
      <c r="H153" s="14">
        <v>2012</v>
      </c>
    </row>
    <row r="154" spans="1:8" ht="15.95" customHeight="1" x14ac:dyDescent="0.2">
      <c r="A154" s="66"/>
      <c r="B154" s="81"/>
      <c r="C154" s="81"/>
      <c r="D154" s="74"/>
      <c r="E154" s="46">
        <v>78.908000000000001</v>
      </c>
      <c r="F154" s="14">
        <v>2014</v>
      </c>
      <c r="G154" s="21" t="s">
        <v>26</v>
      </c>
      <c r="H154" s="23" t="s">
        <v>26</v>
      </c>
    </row>
    <row r="155" spans="1:8" ht="15.95" customHeight="1" x14ac:dyDescent="0.2">
      <c r="A155" s="66"/>
      <c r="B155" s="81" t="s">
        <v>13</v>
      </c>
      <c r="C155" s="81" t="s">
        <v>63</v>
      </c>
      <c r="D155" s="74">
        <v>518.49699999999996</v>
      </c>
      <c r="E155" s="46">
        <v>248.47</v>
      </c>
      <c r="F155" s="14">
        <v>2000</v>
      </c>
      <c r="G155" s="40">
        <v>3163.55890301419</v>
      </c>
      <c r="H155" s="14">
        <v>2000</v>
      </c>
    </row>
    <row r="156" spans="1:8" ht="15.95" customHeight="1" x14ac:dyDescent="0.2">
      <c r="A156" s="66"/>
      <c r="B156" s="81"/>
      <c r="C156" s="81"/>
      <c r="D156" s="74"/>
      <c r="E156" s="46">
        <v>267.58</v>
      </c>
      <c r="F156" s="14">
        <v>2001</v>
      </c>
      <c r="G156" s="40">
        <v>3015.6244130535902</v>
      </c>
      <c r="H156" s="14">
        <v>2001</v>
      </c>
    </row>
    <row r="157" spans="1:8" ht="15.95" customHeight="1" x14ac:dyDescent="0.2">
      <c r="A157" s="66"/>
      <c r="B157" s="81"/>
      <c r="C157" s="81"/>
      <c r="D157" s="74"/>
      <c r="E157" s="46">
        <v>272.28300000000002</v>
      </c>
      <c r="F157" s="14">
        <v>2002</v>
      </c>
      <c r="G157" s="40">
        <v>2712.1637543339498</v>
      </c>
      <c r="H157" s="14">
        <v>2002</v>
      </c>
    </row>
    <row r="158" spans="1:8" ht="15.95" customHeight="1" x14ac:dyDescent="0.2">
      <c r="A158" s="66"/>
      <c r="B158" s="81"/>
      <c r="C158" s="81"/>
      <c r="D158" s="74"/>
      <c r="E158" s="46">
        <v>277.14400000000001</v>
      </c>
      <c r="F158" s="14">
        <v>2003</v>
      </c>
      <c r="G158" s="40">
        <v>2581.8588677348598</v>
      </c>
      <c r="H158" s="14">
        <v>2003</v>
      </c>
    </row>
    <row r="159" spans="1:8" ht="15.95" customHeight="1" x14ac:dyDescent="0.2">
      <c r="A159" s="66"/>
      <c r="B159" s="81"/>
      <c r="C159" s="81"/>
      <c r="D159" s="74"/>
      <c r="E159" s="46">
        <v>287.35000000000002</v>
      </c>
      <c r="F159" s="14">
        <v>2004</v>
      </c>
      <c r="G159" s="21" t="s">
        <v>26</v>
      </c>
      <c r="H159" s="23" t="s">
        <v>26</v>
      </c>
    </row>
    <row r="160" spans="1:8" ht="15.95" customHeight="1" x14ac:dyDescent="0.2">
      <c r="A160" s="66"/>
      <c r="B160" s="81"/>
      <c r="C160" s="81"/>
      <c r="D160" s="74"/>
      <c r="E160" s="46">
        <v>292.99799999999999</v>
      </c>
      <c r="F160" s="14">
        <v>2005</v>
      </c>
      <c r="G160" s="21" t="s">
        <v>26</v>
      </c>
      <c r="H160" s="23" t="s">
        <v>26</v>
      </c>
    </row>
    <row r="161" spans="1:8" ht="15.95" customHeight="1" x14ac:dyDescent="0.2">
      <c r="A161" s="66"/>
      <c r="B161" s="81"/>
      <c r="C161" s="81"/>
      <c r="D161" s="74"/>
      <c r="E161" s="21" t="s">
        <v>26</v>
      </c>
      <c r="F161" s="23" t="s">
        <v>26</v>
      </c>
      <c r="G161" s="40">
        <v>10927.079</v>
      </c>
      <c r="H161" s="14">
        <v>2012</v>
      </c>
    </row>
    <row r="162" spans="1:8" ht="15.95" customHeight="1" x14ac:dyDescent="0.2">
      <c r="A162" s="66"/>
      <c r="B162" s="81"/>
      <c r="C162" s="81"/>
      <c r="D162" s="74"/>
      <c r="E162" s="46">
        <v>334.00200000000001</v>
      </c>
      <c r="F162" s="14">
        <v>2014</v>
      </c>
      <c r="G162" s="21" t="s">
        <v>26</v>
      </c>
      <c r="H162" s="23" t="s">
        <v>26</v>
      </c>
    </row>
    <row r="163" spans="1:8" ht="15.95" customHeight="1" x14ac:dyDescent="0.2">
      <c r="A163" s="66"/>
      <c r="B163" s="81"/>
      <c r="C163" s="81" t="s">
        <v>245</v>
      </c>
      <c r="D163" s="74">
        <v>626.05700000000002</v>
      </c>
      <c r="E163" s="21" t="s">
        <v>26</v>
      </c>
      <c r="F163" s="23" t="s">
        <v>26</v>
      </c>
      <c r="G163" s="40">
        <v>5259.3069999999998</v>
      </c>
      <c r="H163" s="14">
        <v>2012</v>
      </c>
    </row>
    <row r="164" spans="1:8" ht="15.95" customHeight="1" x14ac:dyDescent="0.2">
      <c r="A164" s="66"/>
      <c r="B164" s="81"/>
      <c r="C164" s="81"/>
      <c r="D164" s="74"/>
      <c r="E164" s="46">
        <v>202.00899999999999</v>
      </c>
      <c r="F164" s="14">
        <v>2014</v>
      </c>
      <c r="G164" s="21" t="s">
        <v>26</v>
      </c>
      <c r="H164" s="23" t="s">
        <v>26</v>
      </c>
    </row>
    <row r="165" spans="1:8" ht="15.95" customHeight="1" x14ac:dyDescent="0.2">
      <c r="A165" s="66"/>
      <c r="B165" s="81"/>
      <c r="C165" s="81" t="s">
        <v>246</v>
      </c>
      <c r="D165" s="74">
        <v>235.70099999999999</v>
      </c>
      <c r="E165" s="21" t="s">
        <v>26</v>
      </c>
      <c r="F165" s="23" t="s">
        <v>26</v>
      </c>
      <c r="G165" s="40">
        <v>5072.6989999999996</v>
      </c>
      <c r="H165" s="14">
        <v>2012</v>
      </c>
    </row>
    <row r="166" spans="1:8" ht="15.95" customHeight="1" x14ac:dyDescent="0.2">
      <c r="A166" s="66"/>
      <c r="B166" s="81"/>
      <c r="C166" s="81"/>
      <c r="D166" s="74"/>
      <c r="E166" s="46">
        <v>204.667</v>
      </c>
      <c r="F166" s="14">
        <v>2014</v>
      </c>
      <c r="G166" s="21" t="s">
        <v>26</v>
      </c>
      <c r="H166" s="23" t="s">
        <v>26</v>
      </c>
    </row>
    <row r="167" spans="1:8" ht="15.95" customHeight="1" x14ac:dyDescent="0.2">
      <c r="A167" s="66"/>
      <c r="B167" s="81"/>
      <c r="C167" s="91" t="s">
        <v>14</v>
      </c>
      <c r="D167" s="74">
        <v>675.40899999999999</v>
      </c>
      <c r="E167" s="46">
        <v>285.28100000000001</v>
      </c>
      <c r="F167" s="14">
        <v>2000</v>
      </c>
      <c r="G167" s="40">
        <v>2800.2972650000002</v>
      </c>
      <c r="H167" s="14">
        <v>2000</v>
      </c>
    </row>
    <row r="168" spans="1:8" ht="15.95" customHeight="1" x14ac:dyDescent="0.2">
      <c r="A168" s="66"/>
      <c r="B168" s="81"/>
      <c r="C168" s="92"/>
      <c r="D168" s="74"/>
      <c r="E168" s="46">
        <v>352.40100000000001</v>
      </c>
      <c r="F168" s="14">
        <v>2001</v>
      </c>
      <c r="G168" s="40">
        <v>2933.8777089999999</v>
      </c>
      <c r="H168" s="14">
        <v>2001</v>
      </c>
    </row>
    <row r="169" spans="1:8" ht="15.95" customHeight="1" x14ac:dyDescent="0.2">
      <c r="A169" s="66"/>
      <c r="B169" s="81"/>
      <c r="C169" s="92"/>
      <c r="D169" s="74"/>
      <c r="E169" s="46">
        <v>360.601</v>
      </c>
      <c r="F169" s="14">
        <v>2002</v>
      </c>
      <c r="G169" s="40">
        <v>3329.6298419999998</v>
      </c>
      <c r="H169" s="14">
        <v>2002</v>
      </c>
    </row>
    <row r="170" spans="1:8" ht="15.95" customHeight="1" x14ac:dyDescent="0.2">
      <c r="A170" s="66"/>
      <c r="B170" s="81"/>
      <c r="C170" s="92"/>
      <c r="D170" s="74"/>
      <c r="E170" s="46">
        <v>369.10199999999998</v>
      </c>
      <c r="F170" s="14">
        <v>2003</v>
      </c>
      <c r="G170" s="40">
        <v>3737.8864279999998</v>
      </c>
      <c r="H170" s="14">
        <v>2003</v>
      </c>
    </row>
    <row r="171" spans="1:8" ht="15.95" customHeight="1" x14ac:dyDescent="0.2">
      <c r="A171" s="66"/>
      <c r="B171" s="81"/>
      <c r="C171" s="92"/>
      <c r="D171" s="74"/>
      <c r="E171" s="46">
        <v>386.91300000000001</v>
      </c>
      <c r="F171" s="14">
        <v>2004</v>
      </c>
      <c r="G171" s="21" t="s">
        <v>26</v>
      </c>
      <c r="H171" s="23" t="s">
        <v>26</v>
      </c>
    </row>
    <row r="172" spans="1:8" ht="15.95" customHeight="1" x14ac:dyDescent="0.2">
      <c r="A172" s="66"/>
      <c r="B172" s="81"/>
      <c r="C172" s="92"/>
      <c r="D172" s="74"/>
      <c r="E172" s="46">
        <v>396.77800000000002</v>
      </c>
      <c r="F172" s="14">
        <v>2005</v>
      </c>
      <c r="G172" s="21" t="s">
        <v>26</v>
      </c>
      <c r="H172" s="23" t="s">
        <v>26</v>
      </c>
    </row>
    <row r="173" spans="1:8" ht="15.95" customHeight="1" x14ac:dyDescent="0.2">
      <c r="A173" s="66"/>
      <c r="B173" s="81"/>
      <c r="C173" s="92"/>
      <c r="D173" s="74"/>
      <c r="E173" s="21" t="s">
        <v>26</v>
      </c>
      <c r="F173" s="23" t="s">
        <v>26</v>
      </c>
      <c r="G173" s="40">
        <v>12614.710999999999</v>
      </c>
      <c r="H173" s="14">
        <v>2012</v>
      </c>
    </row>
    <row r="174" spans="1:8" ht="15.95" customHeight="1" x14ac:dyDescent="0.2">
      <c r="A174" s="66"/>
      <c r="B174" s="81"/>
      <c r="C174" s="93"/>
      <c r="D174" s="74"/>
      <c r="E174" s="46">
        <v>461.524</v>
      </c>
      <c r="F174" s="14">
        <v>2014</v>
      </c>
      <c r="G174" s="21" t="s">
        <v>26</v>
      </c>
      <c r="H174" s="23" t="s">
        <v>26</v>
      </c>
    </row>
    <row r="175" spans="1:8" ht="15.95" customHeight="1" x14ac:dyDescent="0.2">
      <c r="A175" s="66"/>
      <c r="B175" s="81"/>
      <c r="C175" s="81" t="s">
        <v>247</v>
      </c>
      <c r="D175" s="74">
        <v>228.928</v>
      </c>
      <c r="E175" s="21" t="s">
        <v>26</v>
      </c>
      <c r="F175" s="23" t="s">
        <v>26</v>
      </c>
      <c r="G175" s="40">
        <v>1155.19</v>
      </c>
      <c r="H175" s="14">
        <v>2012</v>
      </c>
    </row>
    <row r="176" spans="1:8" ht="15.95" customHeight="1" x14ac:dyDescent="0.2">
      <c r="A176" s="66"/>
      <c r="B176" s="81"/>
      <c r="C176" s="81"/>
      <c r="D176" s="74"/>
      <c r="E176" s="46">
        <v>52.283999999999999</v>
      </c>
      <c r="F176" s="14">
        <v>2014</v>
      </c>
      <c r="G176" s="21" t="s">
        <v>26</v>
      </c>
      <c r="H176" s="23" t="s">
        <v>26</v>
      </c>
    </row>
    <row r="177" spans="1:9" ht="15.95" customHeight="1" x14ac:dyDescent="0.2">
      <c r="A177" s="66"/>
      <c r="B177" s="81"/>
      <c r="C177" s="81" t="s">
        <v>248</v>
      </c>
      <c r="D177" s="74">
        <v>430.79</v>
      </c>
      <c r="E177" s="21" t="s">
        <v>26</v>
      </c>
      <c r="F177" s="23" t="s">
        <v>26</v>
      </c>
      <c r="G177" s="40">
        <v>1434.5419999999999</v>
      </c>
      <c r="H177" s="14">
        <v>2012</v>
      </c>
    </row>
    <row r="178" spans="1:9" ht="15.95" customHeight="1" x14ac:dyDescent="0.2">
      <c r="A178" s="66"/>
      <c r="B178" s="81"/>
      <c r="C178" s="81"/>
      <c r="D178" s="74"/>
      <c r="E178" s="46">
        <v>61.968000000000004</v>
      </c>
      <c r="F178" s="14">
        <v>2014</v>
      </c>
      <c r="G178" s="21" t="s">
        <v>26</v>
      </c>
      <c r="H178" s="23" t="s">
        <v>26</v>
      </c>
    </row>
    <row r="179" spans="1:9" ht="15.95" customHeight="1" x14ac:dyDescent="0.2">
      <c r="A179" s="66"/>
      <c r="B179" s="81"/>
      <c r="C179" s="81" t="s">
        <v>249</v>
      </c>
      <c r="D179" s="74">
        <v>288.286</v>
      </c>
      <c r="E179" s="21" t="s">
        <v>26</v>
      </c>
      <c r="F179" s="23" t="s">
        <v>26</v>
      </c>
      <c r="G179" s="40">
        <v>19754.199000000001</v>
      </c>
      <c r="H179" s="14">
        <v>2012</v>
      </c>
    </row>
    <row r="180" spans="1:9" ht="15.95" customHeight="1" x14ac:dyDescent="0.2">
      <c r="A180" s="66"/>
      <c r="B180" s="81"/>
      <c r="C180" s="81"/>
      <c r="D180" s="74"/>
      <c r="E180" s="46">
        <v>201.55699999999999</v>
      </c>
      <c r="F180" s="14">
        <v>2014</v>
      </c>
      <c r="G180" s="21" t="s">
        <v>26</v>
      </c>
      <c r="H180" s="23" t="s">
        <v>26</v>
      </c>
    </row>
    <row r="181" spans="1:9" ht="15.95" customHeight="1" x14ac:dyDescent="0.2">
      <c r="A181" s="66"/>
      <c r="B181" s="81"/>
      <c r="C181" s="81" t="s">
        <v>250</v>
      </c>
      <c r="D181" s="74">
        <v>1126.106</v>
      </c>
      <c r="E181" s="21" t="s">
        <v>26</v>
      </c>
      <c r="F181" s="23" t="s">
        <v>26</v>
      </c>
      <c r="G181" s="40">
        <v>18299.282999999999</v>
      </c>
      <c r="H181" s="14">
        <v>2012</v>
      </c>
    </row>
    <row r="182" spans="1:9" ht="15.95" customHeight="1" x14ac:dyDescent="0.2">
      <c r="A182" s="66"/>
      <c r="B182" s="81"/>
      <c r="C182" s="81"/>
      <c r="D182" s="74"/>
      <c r="E182" s="46">
        <v>554.601</v>
      </c>
      <c r="F182" s="14">
        <v>2014</v>
      </c>
      <c r="G182" s="21" t="s">
        <v>26</v>
      </c>
      <c r="H182" s="23" t="s">
        <v>26</v>
      </c>
    </row>
    <row r="183" spans="1:9" ht="15.95" customHeight="1" x14ac:dyDescent="0.2">
      <c r="A183" s="66"/>
      <c r="B183" s="81"/>
      <c r="C183" s="81" t="s">
        <v>251</v>
      </c>
      <c r="D183" s="74">
        <v>395.13299999999998</v>
      </c>
      <c r="E183" s="21" t="s">
        <v>26</v>
      </c>
      <c r="F183" s="23" t="s">
        <v>26</v>
      </c>
      <c r="G183" s="40">
        <v>2517.056</v>
      </c>
      <c r="H183" s="14">
        <v>2012</v>
      </c>
    </row>
    <row r="184" spans="1:9" ht="15.95" customHeight="1" x14ac:dyDescent="0.2">
      <c r="A184" s="66"/>
      <c r="B184" s="81"/>
      <c r="C184" s="81"/>
      <c r="D184" s="74"/>
      <c r="E184" s="46">
        <v>154.244</v>
      </c>
      <c r="F184" s="14">
        <v>2014</v>
      </c>
      <c r="G184" s="21" t="s">
        <v>26</v>
      </c>
      <c r="H184" s="23" t="s">
        <v>26</v>
      </c>
    </row>
    <row r="185" spans="1:9" ht="15.95" customHeight="1" x14ac:dyDescent="0.2">
      <c r="A185" s="66"/>
      <c r="B185" s="81"/>
      <c r="C185" s="81" t="s">
        <v>252</v>
      </c>
      <c r="D185" s="74">
        <v>150.453</v>
      </c>
      <c r="E185" s="21" t="s">
        <v>26</v>
      </c>
      <c r="F185" s="23" t="s">
        <v>26</v>
      </c>
      <c r="G185" s="40">
        <v>5768.7709999999997</v>
      </c>
      <c r="H185" s="14">
        <v>2012</v>
      </c>
    </row>
    <row r="186" spans="1:9" ht="15.95" customHeight="1" x14ac:dyDescent="0.2">
      <c r="A186" s="66"/>
      <c r="B186" s="81"/>
      <c r="C186" s="81"/>
      <c r="D186" s="74"/>
      <c r="E186" s="46">
        <v>228.56100000000001</v>
      </c>
      <c r="F186" s="14">
        <v>2014</v>
      </c>
      <c r="G186" s="21" t="s">
        <v>26</v>
      </c>
      <c r="H186" s="23" t="s">
        <v>26</v>
      </c>
    </row>
    <row r="187" spans="1:9" ht="15.95" customHeight="1" x14ac:dyDescent="0.2">
      <c r="A187" s="66"/>
      <c r="B187" s="81"/>
      <c r="C187" s="81" t="s">
        <v>253</v>
      </c>
      <c r="D187" s="74">
        <v>127.405</v>
      </c>
      <c r="E187" s="21" t="s">
        <v>26</v>
      </c>
      <c r="F187" s="23" t="s">
        <v>26</v>
      </c>
      <c r="G187" s="40">
        <v>1166.056</v>
      </c>
      <c r="H187" s="14">
        <v>2012</v>
      </c>
      <c r="I187" s="43"/>
    </row>
    <row r="188" spans="1:9" ht="15.95" customHeight="1" x14ac:dyDescent="0.2">
      <c r="A188" s="66"/>
      <c r="B188" s="81"/>
      <c r="C188" s="81"/>
      <c r="D188" s="74"/>
      <c r="E188" s="46">
        <v>40.515000000000001</v>
      </c>
      <c r="F188" s="14">
        <v>2014</v>
      </c>
      <c r="G188" s="21" t="s">
        <v>26</v>
      </c>
      <c r="H188" s="23" t="s">
        <v>26</v>
      </c>
      <c r="I188" s="43"/>
    </row>
    <row r="189" spans="1:9" ht="15.95" customHeight="1" x14ac:dyDescent="0.2">
      <c r="A189" s="66"/>
      <c r="B189" s="81"/>
      <c r="C189" s="81" t="s">
        <v>254</v>
      </c>
      <c r="D189" s="74">
        <v>254.869</v>
      </c>
      <c r="E189" s="21" t="s">
        <v>26</v>
      </c>
      <c r="F189" s="23" t="s">
        <v>26</v>
      </c>
      <c r="G189" s="40">
        <v>520.96799999999996</v>
      </c>
      <c r="H189" s="14">
        <v>2012</v>
      </c>
      <c r="I189" s="43"/>
    </row>
    <row r="190" spans="1:9" ht="15.95" customHeight="1" x14ac:dyDescent="0.2">
      <c r="A190" s="66"/>
      <c r="B190" s="81"/>
      <c r="C190" s="81"/>
      <c r="D190" s="74"/>
      <c r="E190" s="46">
        <v>20.914999999999999</v>
      </c>
      <c r="F190" s="14">
        <v>2014</v>
      </c>
      <c r="G190" s="21" t="s">
        <v>26</v>
      </c>
      <c r="H190" s="23" t="s">
        <v>26</v>
      </c>
    </row>
    <row r="191" spans="1:9" ht="15.95" customHeight="1" x14ac:dyDescent="0.2">
      <c r="A191" s="66"/>
      <c r="B191" s="81" t="s">
        <v>1</v>
      </c>
      <c r="C191" s="87" t="s">
        <v>200</v>
      </c>
      <c r="D191" s="74">
        <v>30.795999999999999</v>
      </c>
      <c r="E191" s="21" t="s">
        <v>26</v>
      </c>
      <c r="F191" s="23" t="s">
        <v>26</v>
      </c>
      <c r="G191" s="46">
        <v>11254.522709999999</v>
      </c>
      <c r="H191" s="14">
        <v>2010</v>
      </c>
    </row>
    <row r="192" spans="1:9" ht="15.95" customHeight="1" x14ac:dyDescent="0.2">
      <c r="A192" s="66"/>
      <c r="B192" s="81"/>
      <c r="C192" s="87"/>
      <c r="D192" s="74"/>
      <c r="E192" s="46">
        <v>388.57499999999999</v>
      </c>
      <c r="F192" s="14">
        <v>2011</v>
      </c>
      <c r="G192" s="21" t="s">
        <v>26</v>
      </c>
      <c r="H192" s="23" t="s">
        <v>26</v>
      </c>
    </row>
    <row r="193" spans="1:8" ht="15.95" customHeight="1" x14ac:dyDescent="0.2">
      <c r="A193" s="66"/>
      <c r="B193" s="81"/>
      <c r="C193" s="87" t="s">
        <v>201</v>
      </c>
      <c r="D193" s="74">
        <v>318.67899999999997</v>
      </c>
      <c r="E193" s="21" t="s">
        <v>26</v>
      </c>
      <c r="F193" s="23" t="s">
        <v>26</v>
      </c>
      <c r="G193" s="46">
        <v>37139.403989999999</v>
      </c>
      <c r="H193" s="14">
        <v>2010</v>
      </c>
    </row>
    <row r="194" spans="1:8" ht="15.95" customHeight="1" x14ac:dyDescent="0.2">
      <c r="A194" s="66"/>
      <c r="B194" s="81"/>
      <c r="C194" s="87"/>
      <c r="D194" s="74"/>
      <c r="E194" s="46">
        <v>1233.4359999999999</v>
      </c>
      <c r="F194" s="14">
        <v>2011</v>
      </c>
      <c r="G194" s="21" t="s">
        <v>26</v>
      </c>
      <c r="H194" s="23" t="s">
        <v>26</v>
      </c>
    </row>
    <row r="195" spans="1:8" ht="15.95" customHeight="1" x14ac:dyDescent="0.2">
      <c r="A195" s="66"/>
      <c r="B195" s="81"/>
      <c r="C195" s="87" t="s">
        <v>202</v>
      </c>
      <c r="D195" s="74">
        <v>580.71100000000001</v>
      </c>
      <c r="E195" s="21" t="s">
        <v>26</v>
      </c>
      <c r="F195" s="23" t="s">
        <v>26</v>
      </c>
      <c r="G195" s="46">
        <v>6712.3753399999996</v>
      </c>
      <c r="H195" s="14">
        <v>2010</v>
      </c>
    </row>
    <row r="196" spans="1:8" ht="15.95" customHeight="1" x14ac:dyDescent="0.2">
      <c r="A196" s="66"/>
      <c r="B196" s="81"/>
      <c r="C196" s="87"/>
      <c r="D196" s="74"/>
      <c r="E196" s="46">
        <v>278.09300000000002</v>
      </c>
      <c r="F196" s="14">
        <v>2011</v>
      </c>
      <c r="G196" s="21" t="s">
        <v>26</v>
      </c>
      <c r="H196" s="23" t="s">
        <v>26</v>
      </c>
    </row>
    <row r="197" spans="1:8" ht="15.95" customHeight="1" x14ac:dyDescent="0.2">
      <c r="A197" s="66"/>
      <c r="B197" s="81"/>
      <c r="C197" s="87" t="s">
        <v>203</v>
      </c>
      <c r="D197" s="74">
        <v>61.866</v>
      </c>
      <c r="E197" s="21" t="s">
        <v>26</v>
      </c>
      <c r="F197" s="23" t="s">
        <v>26</v>
      </c>
      <c r="G197" s="46">
        <v>7352.0926799999997</v>
      </c>
      <c r="H197" s="14">
        <v>2010</v>
      </c>
    </row>
    <row r="198" spans="1:8" ht="15.95" customHeight="1" x14ac:dyDescent="0.2">
      <c r="A198" s="66"/>
      <c r="B198" s="81"/>
      <c r="C198" s="87"/>
      <c r="D198" s="74"/>
      <c r="E198" s="46">
        <v>421.18400000000003</v>
      </c>
      <c r="F198" s="14">
        <v>2011</v>
      </c>
      <c r="G198" s="21" t="s">
        <v>26</v>
      </c>
      <c r="H198" s="23" t="s">
        <v>26</v>
      </c>
    </row>
    <row r="199" spans="1:8" ht="15.95" customHeight="1" x14ac:dyDescent="0.2">
      <c r="A199" s="66"/>
      <c r="B199" s="81"/>
      <c r="C199" s="87" t="s">
        <v>204</v>
      </c>
      <c r="D199" s="74">
        <v>1378.501</v>
      </c>
      <c r="E199" s="21" t="s">
        <v>26</v>
      </c>
      <c r="F199" s="23" t="s">
        <v>26</v>
      </c>
      <c r="G199" s="46">
        <v>10931.26821</v>
      </c>
      <c r="H199" s="14">
        <v>2010</v>
      </c>
    </row>
    <row r="200" spans="1:8" ht="15.95" customHeight="1" x14ac:dyDescent="0.2">
      <c r="A200" s="66"/>
      <c r="B200" s="81"/>
      <c r="C200" s="87"/>
      <c r="D200" s="74"/>
      <c r="E200" s="46">
        <v>367.28899999999999</v>
      </c>
      <c r="F200" s="14">
        <v>2011</v>
      </c>
      <c r="G200" s="21" t="s">
        <v>26</v>
      </c>
      <c r="H200" s="23" t="s">
        <v>26</v>
      </c>
    </row>
    <row r="201" spans="1:8" ht="15.95" customHeight="1" x14ac:dyDescent="0.2">
      <c r="A201" s="66"/>
      <c r="B201" s="81"/>
      <c r="C201" s="88" t="s">
        <v>1</v>
      </c>
      <c r="D201" s="74">
        <v>1521.11</v>
      </c>
      <c r="E201" s="46">
        <v>10009.231</v>
      </c>
      <c r="F201" s="14">
        <v>2000</v>
      </c>
      <c r="G201" s="40">
        <v>127437.11916</v>
      </c>
      <c r="H201" s="14">
        <v>2000</v>
      </c>
    </row>
    <row r="202" spans="1:8" ht="15.95" customHeight="1" x14ac:dyDescent="0.2">
      <c r="A202" s="66"/>
      <c r="B202" s="81"/>
      <c r="C202" s="89"/>
      <c r="D202" s="74"/>
      <c r="E202" s="46">
        <v>10499.133</v>
      </c>
      <c r="F202" s="14">
        <v>2001</v>
      </c>
      <c r="G202" s="40">
        <v>134306.16854899999</v>
      </c>
      <c r="H202" s="14">
        <v>2001</v>
      </c>
    </row>
    <row r="203" spans="1:8" ht="15.95" customHeight="1" x14ac:dyDescent="0.2">
      <c r="A203" s="66"/>
      <c r="B203" s="81"/>
      <c r="C203" s="89"/>
      <c r="D203" s="74"/>
      <c r="E203" s="46">
        <v>10600.06</v>
      </c>
      <c r="F203" s="14">
        <v>2002</v>
      </c>
      <c r="G203" s="40">
        <v>140066.05924</v>
      </c>
      <c r="H203" s="14">
        <v>2002</v>
      </c>
    </row>
    <row r="204" spans="1:8" ht="15.95" customHeight="1" x14ac:dyDescent="0.2">
      <c r="A204" s="66"/>
      <c r="B204" s="81"/>
      <c r="C204" s="89"/>
      <c r="D204" s="74"/>
      <c r="E204" s="46">
        <v>10677.019</v>
      </c>
      <c r="F204" s="14">
        <v>2003</v>
      </c>
      <c r="G204" s="40">
        <v>146855.26477800001</v>
      </c>
      <c r="H204" s="14">
        <v>2003</v>
      </c>
    </row>
    <row r="205" spans="1:8" ht="15.95" customHeight="1" x14ac:dyDescent="0.2">
      <c r="A205" s="66"/>
      <c r="B205" s="81"/>
      <c r="C205" s="89"/>
      <c r="D205" s="74"/>
      <c r="E205" s="46">
        <v>10838.581</v>
      </c>
      <c r="F205" s="14">
        <v>2004</v>
      </c>
      <c r="G205" s="21" t="s">
        <v>26</v>
      </c>
      <c r="H205" s="23" t="s">
        <v>26</v>
      </c>
    </row>
    <row r="206" spans="1:8" ht="15.95" customHeight="1" x14ac:dyDescent="0.2">
      <c r="A206" s="66"/>
      <c r="B206" s="81"/>
      <c r="C206" s="89"/>
      <c r="D206" s="74"/>
      <c r="E206" s="46">
        <v>10927.985000000001</v>
      </c>
      <c r="F206" s="14">
        <v>2005</v>
      </c>
      <c r="G206" s="21" t="s">
        <v>26</v>
      </c>
      <c r="H206" s="23" t="s">
        <v>26</v>
      </c>
    </row>
    <row r="207" spans="1:8" ht="15.95" customHeight="1" x14ac:dyDescent="0.2">
      <c r="A207" s="66"/>
      <c r="B207" s="81"/>
      <c r="C207" s="89"/>
      <c r="D207" s="74"/>
      <c r="E207" s="21" t="s">
        <v>26</v>
      </c>
      <c r="F207" s="23" t="s">
        <v>26</v>
      </c>
      <c r="G207" s="40">
        <v>499375.40100000001</v>
      </c>
      <c r="H207" s="14">
        <v>2012</v>
      </c>
    </row>
    <row r="208" spans="1:8" ht="15.95" customHeight="1" x14ac:dyDescent="0.2">
      <c r="A208" s="66"/>
      <c r="B208" s="81"/>
      <c r="C208" s="90"/>
      <c r="D208" s="74"/>
      <c r="E208" s="46">
        <v>11895.893</v>
      </c>
      <c r="F208" s="14">
        <v>2014</v>
      </c>
      <c r="G208" s="21" t="s">
        <v>26</v>
      </c>
      <c r="H208" s="23" t="s">
        <v>26</v>
      </c>
    </row>
    <row r="209" spans="1:9" ht="15.95" customHeight="1" x14ac:dyDescent="0.2">
      <c r="A209" s="66"/>
      <c r="B209" s="81"/>
      <c r="C209" s="87" t="s">
        <v>255</v>
      </c>
      <c r="D209" s="74">
        <v>153.465</v>
      </c>
      <c r="E209" s="21" t="s">
        <v>26</v>
      </c>
      <c r="F209" s="23" t="s">
        <v>26</v>
      </c>
      <c r="G209" s="40">
        <v>7812.3090000000002</v>
      </c>
      <c r="H209" s="14">
        <v>2012</v>
      </c>
    </row>
    <row r="210" spans="1:9" ht="15.95" customHeight="1" x14ac:dyDescent="0.2">
      <c r="A210" s="66"/>
      <c r="B210" s="81"/>
      <c r="C210" s="87"/>
      <c r="D210" s="74"/>
      <c r="E210" s="46">
        <v>262.30799999999999</v>
      </c>
      <c r="F210" s="14">
        <v>2014</v>
      </c>
      <c r="G210" s="21" t="s">
        <v>26</v>
      </c>
      <c r="H210" s="23" t="s">
        <v>26</v>
      </c>
    </row>
    <row r="211" spans="1:9" ht="15.95" customHeight="1" x14ac:dyDescent="0.2">
      <c r="A211" s="66"/>
      <c r="B211" s="81"/>
      <c r="C211" s="87" t="s">
        <v>256</v>
      </c>
      <c r="D211" s="74">
        <v>175.78200000000001</v>
      </c>
      <c r="E211" s="21" t="s">
        <v>26</v>
      </c>
      <c r="F211" s="23" t="s">
        <v>26</v>
      </c>
      <c r="G211" s="40">
        <v>18085.141</v>
      </c>
      <c r="H211" s="14">
        <v>2012</v>
      </c>
    </row>
    <row r="212" spans="1:9" ht="15.95" customHeight="1" x14ac:dyDescent="0.2">
      <c r="A212" s="66"/>
      <c r="B212" s="81"/>
      <c r="C212" s="87"/>
      <c r="D212" s="74"/>
      <c r="E212" s="46">
        <v>707.61300000000006</v>
      </c>
      <c r="F212" s="14">
        <v>2014</v>
      </c>
      <c r="G212" s="21" t="s">
        <v>26</v>
      </c>
      <c r="H212" s="23" t="s">
        <v>26</v>
      </c>
    </row>
    <row r="213" spans="1:9" ht="15.95" customHeight="1" x14ac:dyDescent="0.2">
      <c r="A213" s="66"/>
      <c r="B213" s="81"/>
      <c r="C213" s="87" t="s">
        <v>257</v>
      </c>
      <c r="D213" s="74">
        <v>409.50799999999998</v>
      </c>
      <c r="E213" s="21" t="s">
        <v>26</v>
      </c>
      <c r="F213" s="23" t="s">
        <v>26</v>
      </c>
      <c r="G213" s="40">
        <v>34185.281000000003</v>
      </c>
      <c r="H213" s="14">
        <v>2012</v>
      </c>
    </row>
    <row r="214" spans="1:9" ht="15.95" customHeight="1" x14ac:dyDescent="0.2">
      <c r="A214" s="66"/>
      <c r="B214" s="81"/>
      <c r="C214" s="87"/>
      <c r="D214" s="74"/>
      <c r="E214" s="46">
        <v>811.48900000000003</v>
      </c>
      <c r="F214" s="14">
        <v>2014</v>
      </c>
      <c r="G214" s="21" t="s">
        <v>26</v>
      </c>
      <c r="H214" s="23" t="s">
        <v>26</v>
      </c>
    </row>
    <row r="215" spans="1:9" ht="15.95" customHeight="1" x14ac:dyDescent="0.2">
      <c r="A215" s="66"/>
      <c r="B215" s="81" t="s">
        <v>235</v>
      </c>
      <c r="C215" s="87" t="s">
        <v>258</v>
      </c>
      <c r="D215" s="74">
        <v>181.857</v>
      </c>
      <c r="E215" s="21" t="s">
        <v>26</v>
      </c>
      <c r="F215" s="23" t="s">
        <v>26</v>
      </c>
      <c r="G215" s="40">
        <v>9813.8520000000008</v>
      </c>
      <c r="H215" s="14">
        <v>2012</v>
      </c>
    </row>
    <row r="216" spans="1:9" ht="15.95" customHeight="1" x14ac:dyDescent="0.2">
      <c r="A216" s="66"/>
      <c r="B216" s="81"/>
      <c r="C216" s="87"/>
      <c r="D216" s="74"/>
      <c r="E216" s="46">
        <v>623.76599999999996</v>
      </c>
      <c r="F216" s="14">
        <v>2014</v>
      </c>
      <c r="G216" s="21" t="s">
        <v>26</v>
      </c>
      <c r="H216" s="23" t="s">
        <v>26</v>
      </c>
    </row>
    <row r="217" spans="1:9" ht="15.95" customHeight="1" x14ac:dyDescent="0.2">
      <c r="A217" s="78" t="s">
        <v>65</v>
      </c>
      <c r="B217" s="51" t="s">
        <v>134</v>
      </c>
      <c r="C217" s="59" t="s">
        <v>264</v>
      </c>
      <c r="D217" s="46">
        <v>380</v>
      </c>
      <c r="E217" s="46">
        <v>2368.8200000000002</v>
      </c>
      <c r="F217" s="11">
        <v>2005</v>
      </c>
      <c r="G217" s="46">
        <v>19142000</v>
      </c>
      <c r="H217" s="11">
        <v>2011</v>
      </c>
    </row>
    <row r="218" spans="1:9" ht="15.95" customHeight="1" x14ac:dyDescent="0.2">
      <c r="A218" s="78"/>
      <c r="B218" s="49" t="s">
        <v>42</v>
      </c>
      <c r="C218" s="49" t="s">
        <v>25</v>
      </c>
      <c r="D218" s="46">
        <v>166</v>
      </c>
      <c r="E218" s="46">
        <v>1112.8889999999999</v>
      </c>
      <c r="F218" s="11">
        <v>2010</v>
      </c>
      <c r="G218" s="46">
        <v>10858185</v>
      </c>
      <c r="H218" s="26">
        <v>2010</v>
      </c>
    </row>
    <row r="219" spans="1:9" ht="15.95" customHeight="1" x14ac:dyDescent="0.2">
      <c r="A219" s="78"/>
      <c r="B219" s="64" t="s">
        <v>270</v>
      </c>
      <c r="C219" s="51" t="s">
        <v>137</v>
      </c>
      <c r="D219" s="46">
        <v>121.49</v>
      </c>
      <c r="E219" s="46">
        <v>413.06</v>
      </c>
      <c r="F219" s="11">
        <v>2005</v>
      </c>
      <c r="G219" s="21" t="s">
        <v>26</v>
      </c>
      <c r="H219" s="27" t="s">
        <v>26</v>
      </c>
    </row>
    <row r="220" spans="1:9" ht="15.95" customHeight="1" x14ac:dyDescent="0.2">
      <c r="A220" s="78"/>
      <c r="B220" s="81" t="s">
        <v>127</v>
      </c>
      <c r="C220" s="95" t="s">
        <v>278</v>
      </c>
      <c r="D220" s="86">
        <v>1605</v>
      </c>
      <c r="E220" s="46">
        <v>6302.88</v>
      </c>
      <c r="F220" s="14">
        <v>2000</v>
      </c>
      <c r="G220" s="46">
        <v>37839798</v>
      </c>
      <c r="H220" s="17">
        <v>2000</v>
      </c>
      <c r="I220" s="36"/>
    </row>
    <row r="221" spans="1:9" ht="15.95" customHeight="1" x14ac:dyDescent="0.2">
      <c r="A221" s="78"/>
      <c r="B221" s="81"/>
      <c r="C221" s="95"/>
      <c r="D221" s="86"/>
      <c r="E221" s="46">
        <v>6800</v>
      </c>
      <c r="F221" s="14">
        <v>2002</v>
      </c>
      <c r="G221" s="21" t="s">
        <v>26</v>
      </c>
      <c r="H221" s="27" t="s">
        <v>26</v>
      </c>
    </row>
    <row r="222" spans="1:9" ht="15.95" customHeight="1" x14ac:dyDescent="0.2">
      <c r="A222" s="78"/>
      <c r="B222" s="81"/>
      <c r="C222" s="95"/>
      <c r="D222" s="86"/>
      <c r="E222" s="46" t="s">
        <v>227</v>
      </c>
      <c r="F222" s="23">
        <v>2003</v>
      </c>
      <c r="G222" s="46">
        <v>50293260</v>
      </c>
      <c r="H222" s="18">
        <v>2003</v>
      </c>
    </row>
    <row r="223" spans="1:9" ht="15.95" customHeight="1" x14ac:dyDescent="0.2">
      <c r="A223" s="78"/>
      <c r="B223" s="81"/>
      <c r="C223" s="95"/>
      <c r="D223" s="86"/>
      <c r="E223" s="46">
        <v>7363.7820000000002</v>
      </c>
      <c r="F223" s="11">
        <v>2005</v>
      </c>
      <c r="G223" s="46">
        <v>140151860</v>
      </c>
      <c r="H223" s="11">
        <v>2010</v>
      </c>
    </row>
    <row r="224" spans="1:9" ht="15.95" customHeight="1" x14ac:dyDescent="0.2">
      <c r="A224" s="78"/>
      <c r="B224" s="87" t="s">
        <v>128</v>
      </c>
      <c r="C224" s="51" t="s">
        <v>130</v>
      </c>
      <c r="D224" s="46">
        <v>1154</v>
      </c>
      <c r="E224" s="46">
        <v>1109</v>
      </c>
      <c r="F224" s="11">
        <v>2005</v>
      </c>
      <c r="G224" s="21" t="s">
        <v>26</v>
      </c>
      <c r="H224" s="27" t="s">
        <v>26</v>
      </c>
    </row>
    <row r="225" spans="1:8" ht="15.95" customHeight="1" x14ac:dyDescent="0.2">
      <c r="A225" s="78"/>
      <c r="B225" s="87"/>
      <c r="C225" s="51" t="s">
        <v>129</v>
      </c>
      <c r="D225" s="46">
        <v>154</v>
      </c>
      <c r="E225" s="46">
        <v>525.12</v>
      </c>
      <c r="F225" s="11">
        <v>2010</v>
      </c>
      <c r="G225" s="21" t="s">
        <v>26</v>
      </c>
      <c r="H225" s="27" t="s">
        <v>26</v>
      </c>
    </row>
    <row r="226" spans="1:8" ht="15.95" customHeight="1" x14ac:dyDescent="0.2">
      <c r="A226" s="78"/>
      <c r="B226" s="87"/>
      <c r="C226" s="51" t="s">
        <v>131</v>
      </c>
      <c r="D226" s="46">
        <v>3165</v>
      </c>
      <c r="E226" s="46">
        <v>32.124000000000002</v>
      </c>
      <c r="F226" s="11">
        <v>2005</v>
      </c>
      <c r="G226" s="21" t="s">
        <v>26</v>
      </c>
      <c r="H226" s="27" t="s">
        <v>26</v>
      </c>
    </row>
    <row r="227" spans="1:8" ht="15.95" customHeight="1" x14ac:dyDescent="0.2">
      <c r="A227" s="78"/>
      <c r="B227" s="87" t="s">
        <v>132</v>
      </c>
      <c r="C227" s="59" t="s">
        <v>265</v>
      </c>
      <c r="D227" s="46">
        <v>1439</v>
      </c>
      <c r="E227" s="46">
        <v>498.4</v>
      </c>
      <c r="F227" s="11">
        <v>2005</v>
      </c>
      <c r="G227" s="21" t="s">
        <v>26</v>
      </c>
      <c r="H227" s="27" t="s">
        <v>26</v>
      </c>
    </row>
    <row r="228" spans="1:8" ht="15.95" customHeight="1" x14ac:dyDescent="0.2">
      <c r="A228" s="78"/>
      <c r="B228" s="87"/>
      <c r="C228" s="51" t="s">
        <v>133</v>
      </c>
      <c r="D228" s="46">
        <v>215</v>
      </c>
      <c r="E228" s="46">
        <v>32.636000000000003</v>
      </c>
      <c r="F228" s="11">
        <v>2005</v>
      </c>
      <c r="G228" s="21" t="s">
        <v>26</v>
      </c>
      <c r="H228" s="27" t="s">
        <v>26</v>
      </c>
    </row>
    <row r="229" spans="1:8" ht="15.95" customHeight="1" x14ac:dyDescent="0.2">
      <c r="A229" s="78"/>
      <c r="B229" s="51" t="s">
        <v>135</v>
      </c>
      <c r="C229" s="51" t="s">
        <v>136</v>
      </c>
      <c r="D229" s="46">
        <v>552</v>
      </c>
      <c r="E229" s="46">
        <v>2269.65</v>
      </c>
      <c r="F229" s="11">
        <v>2005</v>
      </c>
      <c r="G229" s="46">
        <v>15676034</v>
      </c>
      <c r="H229" s="11">
        <v>2007</v>
      </c>
    </row>
    <row r="230" spans="1:8" ht="15.95" customHeight="1" x14ac:dyDescent="0.2">
      <c r="A230" s="66" t="s">
        <v>27</v>
      </c>
      <c r="B230" s="95" t="s">
        <v>49</v>
      </c>
      <c r="C230" s="51" t="s">
        <v>119</v>
      </c>
      <c r="D230" s="46">
        <v>388.43</v>
      </c>
      <c r="E230" s="46">
        <v>283.166</v>
      </c>
      <c r="F230" s="11">
        <v>2010</v>
      </c>
      <c r="G230" s="21" t="s">
        <v>26</v>
      </c>
      <c r="H230" s="11" t="s">
        <v>26</v>
      </c>
    </row>
    <row r="231" spans="1:8" ht="15.95" customHeight="1" x14ac:dyDescent="0.2">
      <c r="A231" s="66"/>
      <c r="B231" s="95"/>
      <c r="C231" s="51" t="s">
        <v>111</v>
      </c>
      <c r="D231" s="46">
        <v>127.19</v>
      </c>
      <c r="E231" s="46">
        <v>26.105</v>
      </c>
      <c r="F231" s="11">
        <v>2010</v>
      </c>
      <c r="G231" s="21" t="s">
        <v>26</v>
      </c>
      <c r="H231" s="11" t="s">
        <v>26</v>
      </c>
    </row>
    <row r="232" spans="1:8" ht="15.95" customHeight="1" x14ac:dyDescent="0.2">
      <c r="A232" s="66"/>
      <c r="B232" s="95"/>
      <c r="C232" s="51" t="s">
        <v>123</v>
      </c>
      <c r="D232" s="46">
        <v>53.8</v>
      </c>
      <c r="E232" s="46">
        <v>39.066000000000003</v>
      </c>
      <c r="F232" s="11">
        <v>2010</v>
      </c>
      <c r="G232" s="21" t="s">
        <v>26</v>
      </c>
      <c r="H232" s="11" t="s">
        <v>26</v>
      </c>
    </row>
    <row r="233" spans="1:8" ht="15.95" customHeight="1" x14ac:dyDescent="0.2">
      <c r="A233" s="66"/>
      <c r="B233" s="95"/>
      <c r="C233" s="51" t="s">
        <v>112</v>
      </c>
      <c r="D233" s="46">
        <v>12.5</v>
      </c>
      <c r="E233" s="46">
        <v>23.452999999999999</v>
      </c>
      <c r="F233" s="11">
        <v>2010</v>
      </c>
      <c r="G233" s="21" t="s">
        <v>26</v>
      </c>
      <c r="H233" s="11" t="s">
        <v>26</v>
      </c>
    </row>
    <row r="234" spans="1:8" ht="15.95" customHeight="1" x14ac:dyDescent="0.2">
      <c r="A234" s="66"/>
      <c r="B234" s="95"/>
      <c r="C234" s="51" t="s">
        <v>62</v>
      </c>
      <c r="D234" s="46">
        <v>2384.2199999999998</v>
      </c>
      <c r="E234" s="46">
        <v>43.432000000000002</v>
      </c>
      <c r="F234" s="11">
        <v>2010</v>
      </c>
      <c r="G234" s="21" t="s">
        <v>26</v>
      </c>
      <c r="H234" s="11" t="s">
        <v>26</v>
      </c>
    </row>
    <row r="235" spans="1:8" ht="15.95" customHeight="1" x14ac:dyDescent="0.2">
      <c r="A235" s="66"/>
      <c r="B235" s="95"/>
      <c r="C235" s="51" t="s">
        <v>113</v>
      </c>
      <c r="D235" s="46">
        <v>577.54</v>
      </c>
      <c r="E235" s="46">
        <v>30.152000000000001</v>
      </c>
      <c r="F235" s="11">
        <v>2010</v>
      </c>
      <c r="G235" s="21" t="s">
        <v>26</v>
      </c>
      <c r="H235" s="11" t="s">
        <v>26</v>
      </c>
    </row>
    <row r="236" spans="1:8" ht="15.95" customHeight="1" x14ac:dyDescent="0.2">
      <c r="A236" s="66"/>
      <c r="B236" s="95"/>
      <c r="C236" s="51" t="s">
        <v>114</v>
      </c>
      <c r="D236" s="46">
        <v>287.77</v>
      </c>
      <c r="E236" s="46">
        <v>155.40199999999999</v>
      </c>
      <c r="F236" s="11">
        <v>2010</v>
      </c>
      <c r="G236" s="21" t="s">
        <v>26</v>
      </c>
      <c r="H236" s="11" t="s">
        <v>26</v>
      </c>
    </row>
    <row r="237" spans="1:8" ht="15.95" customHeight="1" x14ac:dyDescent="0.2">
      <c r="A237" s="66"/>
      <c r="B237" s="95"/>
      <c r="C237" s="51" t="s">
        <v>124</v>
      </c>
      <c r="D237" s="46">
        <v>15.95</v>
      </c>
      <c r="E237" s="46">
        <v>72.563999999999993</v>
      </c>
      <c r="F237" s="11">
        <v>2010</v>
      </c>
      <c r="G237" s="21" t="s">
        <v>26</v>
      </c>
      <c r="H237" s="11" t="s">
        <v>26</v>
      </c>
    </row>
    <row r="238" spans="1:8" ht="15.95" customHeight="1" x14ac:dyDescent="0.2">
      <c r="A238" s="66"/>
      <c r="B238" s="95"/>
      <c r="C238" s="51" t="s">
        <v>115</v>
      </c>
      <c r="D238" s="46">
        <v>34.49</v>
      </c>
      <c r="E238" s="46">
        <v>60.856000000000002</v>
      </c>
      <c r="F238" s="11">
        <v>2010</v>
      </c>
      <c r="G238" s="21" t="s">
        <v>26</v>
      </c>
      <c r="H238" s="11" t="s">
        <v>26</v>
      </c>
    </row>
    <row r="239" spans="1:8" ht="15.95" customHeight="1" x14ac:dyDescent="0.2">
      <c r="A239" s="66"/>
      <c r="B239" s="95"/>
      <c r="C239" s="51" t="s">
        <v>125</v>
      </c>
      <c r="D239" s="46">
        <v>31.5</v>
      </c>
      <c r="E239" s="46">
        <v>131.637</v>
      </c>
      <c r="F239" s="11">
        <v>2010</v>
      </c>
      <c r="G239" s="21" t="s">
        <v>26</v>
      </c>
      <c r="H239" s="11" t="s">
        <v>26</v>
      </c>
    </row>
    <row r="240" spans="1:8" ht="15.95" customHeight="1" x14ac:dyDescent="0.2">
      <c r="A240" s="66"/>
      <c r="B240" s="95"/>
      <c r="C240" s="51" t="s">
        <v>116</v>
      </c>
      <c r="D240" s="46">
        <v>395.72</v>
      </c>
      <c r="E240" s="46">
        <v>82</v>
      </c>
      <c r="F240" s="11">
        <v>2010</v>
      </c>
      <c r="G240" s="21" t="s">
        <v>26</v>
      </c>
      <c r="H240" s="11" t="s">
        <v>26</v>
      </c>
    </row>
    <row r="241" spans="1:8" ht="15.95" customHeight="1" x14ac:dyDescent="0.2">
      <c r="A241" s="66"/>
      <c r="B241" s="95"/>
      <c r="C241" s="51" t="s">
        <v>122</v>
      </c>
      <c r="D241" s="46">
        <v>44.83</v>
      </c>
      <c r="E241" s="46">
        <v>105.61199999999999</v>
      </c>
      <c r="F241" s="11">
        <v>2010</v>
      </c>
      <c r="G241" s="21" t="s">
        <v>26</v>
      </c>
      <c r="H241" s="11" t="s">
        <v>26</v>
      </c>
    </row>
    <row r="242" spans="1:8" ht="15.95" customHeight="1" x14ac:dyDescent="0.2">
      <c r="A242" s="66"/>
      <c r="B242" s="95"/>
      <c r="C242" s="51" t="s">
        <v>126</v>
      </c>
      <c r="D242" s="46">
        <v>15.16</v>
      </c>
      <c r="E242" s="46">
        <v>54.287999999999997</v>
      </c>
      <c r="F242" s="11">
        <v>2010</v>
      </c>
      <c r="G242" s="21" t="s">
        <v>26</v>
      </c>
      <c r="H242" s="11" t="s">
        <v>26</v>
      </c>
    </row>
    <row r="243" spans="1:8" ht="15.95" customHeight="1" x14ac:dyDescent="0.2">
      <c r="A243" s="66"/>
      <c r="B243" s="95"/>
      <c r="C243" s="51" t="s">
        <v>120</v>
      </c>
      <c r="D243" s="46">
        <v>28.62</v>
      </c>
      <c r="E243" s="46">
        <v>54.845999999999997</v>
      </c>
      <c r="F243" s="11">
        <v>2010</v>
      </c>
      <c r="G243" s="21" t="s">
        <v>26</v>
      </c>
      <c r="H243" s="11" t="s">
        <v>26</v>
      </c>
    </row>
    <row r="244" spans="1:8" ht="15.95" customHeight="1" x14ac:dyDescent="0.2">
      <c r="A244" s="66"/>
      <c r="B244" s="95"/>
      <c r="C244" s="51" t="s">
        <v>117</v>
      </c>
      <c r="D244" s="46">
        <v>126.62</v>
      </c>
      <c r="E244" s="46">
        <v>45.369</v>
      </c>
      <c r="F244" s="11">
        <v>2010</v>
      </c>
      <c r="G244" s="21" t="s">
        <v>26</v>
      </c>
      <c r="H244" s="11" t="s">
        <v>26</v>
      </c>
    </row>
    <row r="245" spans="1:8" ht="15.95" customHeight="1" x14ac:dyDescent="0.2">
      <c r="A245" s="66"/>
      <c r="B245" s="95"/>
      <c r="C245" s="51" t="s">
        <v>118</v>
      </c>
      <c r="D245" s="46">
        <v>3347.98</v>
      </c>
      <c r="E245" s="46">
        <v>150.24100000000001</v>
      </c>
      <c r="F245" s="11">
        <v>2010</v>
      </c>
      <c r="G245" s="21" t="s">
        <v>26</v>
      </c>
      <c r="H245" s="11" t="s">
        <v>26</v>
      </c>
    </row>
    <row r="246" spans="1:8" ht="15.95" customHeight="1" x14ac:dyDescent="0.2">
      <c r="A246" s="66"/>
      <c r="B246" s="95"/>
      <c r="C246" s="81" t="s">
        <v>262</v>
      </c>
      <c r="D246" s="86">
        <v>44.62</v>
      </c>
      <c r="E246" s="46">
        <v>318.84300000000002</v>
      </c>
      <c r="F246" s="14">
        <v>2000</v>
      </c>
      <c r="G246" s="46" t="s">
        <v>26</v>
      </c>
      <c r="H246" s="25" t="s">
        <v>26</v>
      </c>
    </row>
    <row r="247" spans="1:8" ht="15.95" customHeight="1" x14ac:dyDescent="0.2">
      <c r="A247" s="66"/>
      <c r="B247" s="95"/>
      <c r="C247" s="81"/>
      <c r="D247" s="86"/>
      <c r="E247" s="46">
        <v>336.83</v>
      </c>
      <c r="F247" s="14">
        <v>2004</v>
      </c>
      <c r="G247" s="21" t="s">
        <v>26</v>
      </c>
      <c r="H247" s="27" t="s">
        <v>26</v>
      </c>
    </row>
    <row r="248" spans="1:8" ht="15.95" customHeight="1" x14ac:dyDescent="0.2">
      <c r="A248" s="66"/>
      <c r="B248" s="95"/>
      <c r="C248" s="51" t="s">
        <v>121</v>
      </c>
      <c r="D248" s="46">
        <v>222.2</v>
      </c>
      <c r="E248" s="46">
        <v>81.350999999999999</v>
      </c>
      <c r="F248" s="11">
        <v>2010</v>
      </c>
      <c r="G248" s="21" t="s">
        <v>26</v>
      </c>
      <c r="H248" s="11" t="s">
        <v>26</v>
      </c>
    </row>
    <row r="249" spans="1:8" ht="15.95" customHeight="1" x14ac:dyDescent="0.2">
      <c r="A249" s="66" t="s">
        <v>66</v>
      </c>
      <c r="B249" s="49" t="s">
        <v>147</v>
      </c>
      <c r="C249" s="49" t="s">
        <v>148</v>
      </c>
      <c r="D249" s="46">
        <v>3085.6</v>
      </c>
      <c r="E249" s="46">
        <v>505.58499999999998</v>
      </c>
      <c r="F249" s="14">
        <v>2010</v>
      </c>
      <c r="G249" s="46" t="s">
        <v>26</v>
      </c>
      <c r="H249" s="25" t="s">
        <v>26</v>
      </c>
    </row>
    <row r="250" spans="1:8" ht="15.95" customHeight="1" x14ac:dyDescent="0.2">
      <c r="A250" s="66"/>
      <c r="B250" s="49" t="s">
        <v>154</v>
      </c>
      <c r="C250" s="49" t="s">
        <v>155</v>
      </c>
      <c r="D250" s="46">
        <v>337.5</v>
      </c>
      <c r="E250" s="46">
        <v>245.97200000000001</v>
      </c>
      <c r="F250" s="14">
        <v>2010</v>
      </c>
      <c r="G250" s="46" t="s">
        <v>26</v>
      </c>
      <c r="H250" s="25" t="s">
        <v>26</v>
      </c>
    </row>
    <row r="251" spans="1:8" ht="15.95" customHeight="1" x14ac:dyDescent="0.2">
      <c r="A251" s="66"/>
      <c r="B251" s="81" t="s">
        <v>43</v>
      </c>
      <c r="C251" s="81" t="s">
        <v>28</v>
      </c>
      <c r="D251" s="74">
        <v>344.5</v>
      </c>
      <c r="E251" s="46">
        <v>2038.789</v>
      </c>
      <c r="F251" s="14">
        <v>2001</v>
      </c>
      <c r="G251" s="46" t="s">
        <v>26</v>
      </c>
      <c r="H251" s="25" t="s">
        <v>26</v>
      </c>
    </row>
    <row r="252" spans="1:8" ht="15.95" customHeight="1" x14ac:dyDescent="0.2">
      <c r="A252" s="66"/>
      <c r="B252" s="81"/>
      <c r="C252" s="81"/>
      <c r="D252" s="74"/>
      <c r="E252" s="46">
        <v>2350.915</v>
      </c>
      <c r="F252" s="14">
        <v>2010</v>
      </c>
      <c r="G252" s="46" t="s">
        <v>26</v>
      </c>
      <c r="H252" s="25" t="s">
        <v>26</v>
      </c>
    </row>
    <row r="253" spans="1:8" ht="15.95" customHeight="1" x14ac:dyDescent="0.2">
      <c r="A253" s="66"/>
      <c r="B253" s="49" t="s">
        <v>158</v>
      </c>
      <c r="C253" s="49" t="s">
        <v>159</v>
      </c>
      <c r="D253" s="46">
        <v>1093.3</v>
      </c>
      <c r="E253" s="46">
        <v>181.17500000000001</v>
      </c>
      <c r="F253" s="14">
        <v>2010</v>
      </c>
      <c r="G253" s="46" t="s">
        <v>26</v>
      </c>
      <c r="H253" s="25" t="s">
        <v>26</v>
      </c>
    </row>
    <row r="254" spans="1:8" ht="15.95" customHeight="1" x14ac:dyDescent="0.2">
      <c r="A254" s="66"/>
      <c r="B254" s="49" t="s">
        <v>151</v>
      </c>
      <c r="C254" s="49" t="s">
        <v>151</v>
      </c>
      <c r="D254" s="46">
        <v>1880.7</v>
      </c>
      <c r="E254" s="46">
        <v>214.85499999999999</v>
      </c>
      <c r="F254" s="14">
        <v>2010</v>
      </c>
      <c r="G254" s="46" t="s">
        <v>26</v>
      </c>
      <c r="H254" s="25" t="s">
        <v>26</v>
      </c>
    </row>
    <row r="255" spans="1:8" ht="15.95" customHeight="1" x14ac:dyDescent="0.2">
      <c r="A255" s="66"/>
      <c r="B255" s="49" t="s">
        <v>156</v>
      </c>
      <c r="C255" s="49" t="s">
        <v>157</v>
      </c>
      <c r="D255" s="46">
        <v>309</v>
      </c>
      <c r="E255" s="46">
        <v>226.477</v>
      </c>
      <c r="F255" s="14">
        <v>2010</v>
      </c>
      <c r="G255" s="46" t="s">
        <v>26</v>
      </c>
      <c r="H255" s="25" t="s">
        <v>26</v>
      </c>
    </row>
    <row r="256" spans="1:8" ht="15.95" customHeight="1" x14ac:dyDescent="0.2">
      <c r="A256" s="66"/>
      <c r="B256" s="49" t="s">
        <v>152</v>
      </c>
      <c r="C256" s="49" t="s">
        <v>153</v>
      </c>
      <c r="D256" s="46">
        <v>6995</v>
      </c>
      <c r="E256" s="46">
        <v>72.795000000000002</v>
      </c>
      <c r="F256" s="14">
        <v>2010</v>
      </c>
      <c r="G256" s="46" t="s">
        <v>26</v>
      </c>
      <c r="H256" s="25" t="s">
        <v>26</v>
      </c>
    </row>
    <row r="257" spans="1:8" ht="15.95" customHeight="1" x14ac:dyDescent="0.2">
      <c r="A257" s="66"/>
      <c r="B257" s="81" t="s">
        <v>55</v>
      </c>
      <c r="C257" s="49" t="s">
        <v>146</v>
      </c>
      <c r="D257" s="46">
        <v>1188.8</v>
      </c>
      <c r="E257" s="46">
        <v>85.795000000000002</v>
      </c>
      <c r="F257" s="14">
        <v>2010</v>
      </c>
      <c r="G257" s="46" t="s">
        <v>26</v>
      </c>
      <c r="H257" s="25" t="s">
        <v>26</v>
      </c>
    </row>
    <row r="258" spans="1:8" ht="15.95" customHeight="1" x14ac:dyDescent="0.2">
      <c r="A258" s="66"/>
      <c r="B258" s="81"/>
      <c r="C258" s="81" t="s">
        <v>54</v>
      </c>
      <c r="D258" s="74">
        <v>324</v>
      </c>
      <c r="E258" s="46">
        <v>1399.38</v>
      </c>
      <c r="F258" s="14">
        <v>2001</v>
      </c>
      <c r="G258" s="46" t="s">
        <v>26</v>
      </c>
      <c r="H258" s="25" t="s">
        <v>26</v>
      </c>
    </row>
    <row r="259" spans="1:8" ht="15.95" customHeight="1" x14ac:dyDescent="0.2">
      <c r="A259" s="66"/>
      <c r="B259" s="81"/>
      <c r="C259" s="81"/>
      <c r="D259" s="74"/>
      <c r="E259" s="46">
        <v>2239.1909999999998</v>
      </c>
      <c r="F259" s="14">
        <v>2010</v>
      </c>
      <c r="G259" s="46" t="s">
        <v>26</v>
      </c>
      <c r="H259" s="25" t="s">
        <v>26</v>
      </c>
    </row>
    <row r="260" spans="1:8" ht="15.95" customHeight="1" x14ac:dyDescent="0.2">
      <c r="A260" s="66"/>
      <c r="B260" s="81"/>
      <c r="C260" s="49" t="s">
        <v>145</v>
      </c>
      <c r="D260" s="46">
        <v>138.6</v>
      </c>
      <c r="E260" s="46">
        <v>85.852000000000004</v>
      </c>
      <c r="F260" s="14">
        <v>2010</v>
      </c>
      <c r="G260" s="46" t="s">
        <v>26</v>
      </c>
      <c r="H260" s="25" t="s">
        <v>26</v>
      </c>
    </row>
    <row r="261" spans="1:8" ht="15.95" customHeight="1" x14ac:dyDescent="0.2">
      <c r="A261" s="66"/>
      <c r="B261" s="49" t="s">
        <v>149</v>
      </c>
      <c r="C261" s="49" t="s">
        <v>150</v>
      </c>
      <c r="D261" s="46">
        <v>1008.8</v>
      </c>
      <c r="E261" s="46">
        <v>329.85599999999999</v>
      </c>
      <c r="F261" s="14">
        <v>2010</v>
      </c>
      <c r="G261" s="46" t="s">
        <v>26</v>
      </c>
      <c r="H261" s="25" t="s">
        <v>26</v>
      </c>
    </row>
    <row r="262" spans="1:8" ht="15.95" customHeight="1" x14ac:dyDescent="0.2">
      <c r="A262" s="48" t="s">
        <v>29</v>
      </c>
      <c r="B262" s="53" t="s">
        <v>49</v>
      </c>
      <c r="C262" s="49" t="s">
        <v>30</v>
      </c>
      <c r="D262" s="46">
        <v>160</v>
      </c>
      <c r="E262" s="46">
        <v>99.394999999999996</v>
      </c>
      <c r="F262" s="14">
        <v>2003</v>
      </c>
      <c r="G262" s="46" t="s">
        <v>26</v>
      </c>
      <c r="H262" s="25" t="s">
        <v>26</v>
      </c>
    </row>
    <row r="263" spans="1:8" ht="15.95" customHeight="1" x14ac:dyDescent="0.2">
      <c r="A263" s="48" t="s">
        <v>2</v>
      </c>
      <c r="B263" s="49" t="s">
        <v>44</v>
      </c>
      <c r="C263" s="49" t="s">
        <v>31</v>
      </c>
      <c r="D263" s="46">
        <v>1514.72</v>
      </c>
      <c r="E263" s="46">
        <v>819.86699999999996</v>
      </c>
      <c r="F263" s="14">
        <v>2001</v>
      </c>
      <c r="G263" s="46" t="s">
        <v>26</v>
      </c>
      <c r="H263" s="25" t="s">
        <v>26</v>
      </c>
    </row>
    <row r="264" spans="1:8" ht="15.95" customHeight="1" x14ac:dyDescent="0.2">
      <c r="A264" s="66" t="s">
        <v>169</v>
      </c>
      <c r="B264" s="49" t="s">
        <v>57</v>
      </c>
      <c r="C264" s="49" t="s">
        <v>57</v>
      </c>
      <c r="D264" s="39">
        <v>78</v>
      </c>
      <c r="E264" s="46">
        <v>141.19999999999999</v>
      </c>
      <c r="F264" s="28">
        <v>2000</v>
      </c>
      <c r="G264" s="46" t="s">
        <v>26</v>
      </c>
      <c r="H264" s="25" t="s">
        <v>26</v>
      </c>
    </row>
    <row r="265" spans="1:8" ht="15.95" customHeight="1" x14ac:dyDescent="0.2">
      <c r="A265" s="66"/>
      <c r="B265" s="49" t="s">
        <v>45</v>
      </c>
      <c r="C265" s="57" t="s">
        <v>266</v>
      </c>
      <c r="D265" s="39">
        <v>1725</v>
      </c>
      <c r="E265" s="46">
        <v>722.49900000000002</v>
      </c>
      <c r="F265" s="14">
        <v>2000</v>
      </c>
      <c r="G265" s="46" t="s">
        <v>26</v>
      </c>
      <c r="H265" s="25" t="s">
        <v>26</v>
      </c>
    </row>
    <row r="266" spans="1:8" ht="15.95" customHeight="1" x14ac:dyDescent="0.2">
      <c r="A266" s="66"/>
      <c r="B266" s="49" t="s">
        <v>47</v>
      </c>
      <c r="C266" s="49" t="s">
        <v>35</v>
      </c>
      <c r="D266" s="39">
        <v>893</v>
      </c>
      <c r="E266" s="46">
        <v>1002.287</v>
      </c>
      <c r="F266" s="14">
        <v>2000</v>
      </c>
      <c r="G266" s="46" t="s">
        <v>26</v>
      </c>
      <c r="H266" s="25" t="s">
        <v>26</v>
      </c>
    </row>
    <row r="267" spans="1:8" ht="15.95" customHeight="1" x14ac:dyDescent="0.2">
      <c r="A267" s="66"/>
      <c r="B267" s="63" t="s">
        <v>260</v>
      </c>
      <c r="C267" s="49" t="s">
        <v>34</v>
      </c>
      <c r="D267" s="39">
        <v>830.28</v>
      </c>
      <c r="E267" s="46">
        <v>265.69900000000001</v>
      </c>
      <c r="F267" s="14">
        <v>2000</v>
      </c>
      <c r="G267" s="46" t="s">
        <v>26</v>
      </c>
      <c r="H267" s="25" t="s">
        <v>26</v>
      </c>
    </row>
    <row r="268" spans="1:8" ht="15.95" customHeight="1" x14ac:dyDescent="0.2">
      <c r="A268" s="66"/>
      <c r="B268" s="49" t="s">
        <v>58</v>
      </c>
      <c r="C268" s="49" t="s">
        <v>59</v>
      </c>
      <c r="D268" s="39">
        <v>759.9</v>
      </c>
      <c r="E268" s="46">
        <v>641.39</v>
      </c>
      <c r="F268" s="14">
        <v>2000</v>
      </c>
      <c r="G268" s="46" t="s">
        <v>26</v>
      </c>
      <c r="H268" s="25" t="s">
        <v>26</v>
      </c>
    </row>
    <row r="269" spans="1:8" ht="15.95" customHeight="1" x14ac:dyDescent="0.2">
      <c r="A269" s="66"/>
      <c r="B269" s="49" t="s">
        <v>46</v>
      </c>
      <c r="C269" s="49" t="s">
        <v>33</v>
      </c>
      <c r="D269" s="39">
        <v>14480</v>
      </c>
      <c r="E269" s="46">
        <v>609.82899999999995</v>
      </c>
      <c r="F269" s="14">
        <v>2000</v>
      </c>
      <c r="G269" s="46" t="s">
        <v>26</v>
      </c>
      <c r="H269" s="25" t="s">
        <v>26</v>
      </c>
    </row>
    <row r="270" spans="1:8" ht="15.95" customHeight="1" x14ac:dyDescent="0.2">
      <c r="A270" s="66" t="s">
        <v>170</v>
      </c>
      <c r="B270" s="51" t="s">
        <v>73</v>
      </c>
      <c r="C270" s="54" t="s">
        <v>161</v>
      </c>
      <c r="D270" s="46" t="s">
        <v>109</v>
      </c>
      <c r="E270" s="46">
        <v>105.44499999999999</v>
      </c>
      <c r="F270" s="14">
        <v>2010</v>
      </c>
      <c r="G270" s="46" t="s">
        <v>26</v>
      </c>
      <c r="H270" s="25" t="s">
        <v>26</v>
      </c>
    </row>
    <row r="271" spans="1:8" ht="15.95" customHeight="1" x14ac:dyDescent="0.2">
      <c r="A271" s="66"/>
      <c r="B271" s="49" t="s">
        <v>36</v>
      </c>
      <c r="C271" s="49" t="s">
        <v>36</v>
      </c>
      <c r="D271" s="46">
        <v>2979.78</v>
      </c>
      <c r="E271" s="46">
        <v>282.34699999999998</v>
      </c>
      <c r="F271" s="14">
        <v>2003</v>
      </c>
      <c r="G271" s="46" t="s">
        <v>26</v>
      </c>
      <c r="H271" s="25" t="s">
        <v>26</v>
      </c>
    </row>
    <row r="272" spans="1:8" ht="15.95" customHeight="1" x14ac:dyDescent="0.2">
      <c r="A272" s="66"/>
      <c r="B272" s="96" t="s">
        <v>68</v>
      </c>
      <c r="C272" s="54" t="s">
        <v>68</v>
      </c>
      <c r="D272" s="46" t="s">
        <v>101</v>
      </c>
      <c r="E272" s="46">
        <v>423.23700000000002</v>
      </c>
      <c r="F272" s="14">
        <v>2010</v>
      </c>
      <c r="G272" s="46" t="s">
        <v>26</v>
      </c>
      <c r="H272" s="25" t="s">
        <v>26</v>
      </c>
    </row>
    <row r="273" spans="1:8" ht="15.95" customHeight="1" x14ac:dyDescent="0.2">
      <c r="A273" s="66"/>
      <c r="B273" s="96"/>
      <c r="C273" s="54" t="s">
        <v>99</v>
      </c>
      <c r="D273" s="46" t="s">
        <v>100</v>
      </c>
      <c r="E273" s="46">
        <v>333.50900000000001</v>
      </c>
      <c r="F273" s="14">
        <v>2010</v>
      </c>
      <c r="G273" s="46" t="s">
        <v>26</v>
      </c>
      <c r="H273" s="25" t="s">
        <v>26</v>
      </c>
    </row>
    <row r="274" spans="1:8" ht="15.95" customHeight="1" x14ac:dyDescent="0.2">
      <c r="A274" s="66"/>
      <c r="B274" s="51" t="s">
        <v>69</v>
      </c>
      <c r="C274" s="54" t="s">
        <v>102</v>
      </c>
      <c r="D274" s="46" t="s">
        <v>103</v>
      </c>
      <c r="E274" s="46">
        <v>312.42200000000003</v>
      </c>
      <c r="F274" s="14">
        <v>2010</v>
      </c>
      <c r="G274" s="46" t="s">
        <v>26</v>
      </c>
      <c r="H274" s="25" t="s">
        <v>26</v>
      </c>
    </row>
    <row r="275" spans="1:8" ht="15.95" customHeight="1" x14ac:dyDescent="0.2">
      <c r="A275" s="67"/>
      <c r="B275" s="81" t="s">
        <v>272</v>
      </c>
      <c r="C275" s="54" t="s">
        <v>92</v>
      </c>
      <c r="D275" s="46" t="s">
        <v>93</v>
      </c>
      <c r="E275" s="46">
        <v>37.487000000000002</v>
      </c>
      <c r="F275" s="14">
        <v>2010</v>
      </c>
      <c r="G275" s="46" t="s">
        <v>26</v>
      </c>
      <c r="H275" s="25" t="s">
        <v>26</v>
      </c>
    </row>
    <row r="276" spans="1:8" ht="15.95" customHeight="1" x14ac:dyDescent="0.2">
      <c r="A276" s="67"/>
      <c r="B276" s="81"/>
      <c r="C276" s="54" t="s">
        <v>88</v>
      </c>
      <c r="D276" s="46" t="s">
        <v>89</v>
      </c>
      <c r="E276" s="46">
        <v>512.56500000000005</v>
      </c>
      <c r="F276" s="14">
        <v>2010</v>
      </c>
      <c r="G276" s="46" t="s">
        <v>26</v>
      </c>
      <c r="H276" s="25" t="s">
        <v>26</v>
      </c>
    </row>
    <row r="277" spans="1:8" ht="15.95" customHeight="1" x14ac:dyDescent="0.2">
      <c r="A277" s="67"/>
      <c r="B277" s="81"/>
      <c r="C277" s="49" t="s">
        <v>77</v>
      </c>
      <c r="D277" s="46" t="s">
        <v>78</v>
      </c>
      <c r="E277" s="46">
        <v>71.213999999999999</v>
      </c>
      <c r="F277" s="14">
        <v>2010</v>
      </c>
      <c r="G277" s="46" t="s">
        <v>26</v>
      </c>
      <c r="H277" s="25" t="s">
        <v>26</v>
      </c>
    </row>
    <row r="278" spans="1:8" ht="15.95" customHeight="1" x14ac:dyDescent="0.2">
      <c r="A278" s="67"/>
      <c r="B278" s="81"/>
      <c r="C278" s="54" t="s">
        <v>84</v>
      </c>
      <c r="D278" s="46" t="s">
        <v>85</v>
      </c>
      <c r="E278" s="46">
        <v>148.738</v>
      </c>
      <c r="F278" s="14">
        <v>2010</v>
      </c>
      <c r="G278" s="46" t="s">
        <v>26</v>
      </c>
      <c r="H278" s="25" t="s">
        <v>26</v>
      </c>
    </row>
    <row r="279" spans="1:8" ht="15.95" customHeight="1" x14ac:dyDescent="0.2">
      <c r="A279" s="67"/>
      <c r="B279" s="81"/>
      <c r="C279" s="54" t="s">
        <v>37</v>
      </c>
      <c r="D279" s="46" t="s">
        <v>83</v>
      </c>
      <c r="E279" s="46">
        <v>296.89</v>
      </c>
      <c r="F279" s="14">
        <v>2010</v>
      </c>
      <c r="G279" s="46" t="s">
        <v>26</v>
      </c>
      <c r="H279" s="25" t="s">
        <v>26</v>
      </c>
    </row>
    <row r="280" spans="1:8" ht="15.95" customHeight="1" x14ac:dyDescent="0.2">
      <c r="A280" s="67"/>
      <c r="B280" s="81"/>
      <c r="C280" s="49" t="s">
        <v>79</v>
      </c>
      <c r="D280" s="46" t="s">
        <v>80</v>
      </c>
      <c r="E280" s="46">
        <v>86.090999999999994</v>
      </c>
      <c r="F280" s="14">
        <v>2010</v>
      </c>
      <c r="G280" s="46" t="s">
        <v>26</v>
      </c>
      <c r="H280" s="25" t="s">
        <v>26</v>
      </c>
    </row>
    <row r="281" spans="1:8" ht="15.95" customHeight="1" x14ac:dyDescent="0.2">
      <c r="A281" s="67"/>
      <c r="B281" s="81"/>
      <c r="C281" s="54" t="s">
        <v>94</v>
      </c>
      <c r="D281" s="46" t="s">
        <v>95</v>
      </c>
      <c r="E281" s="46">
        <v>12.856</v>
      </c>
      <c r="F281" s="14">
        <v>2010</v>
      </c>
      <c r="G281" s="46" t="s">
        <v>26</v>
      </c>
      <c r="H281" s="25" t="s">
        <v>26</v>
      </c>
    </row>
    <row r="282" spans="1:8" ht="15.95" customHeight="1" x14ac:dyDescent="0.2">
      <c r="A282" s="67"/>
      <c r="B282" s="81"/>
      <c r="C282" s="81" t="s">
        <v>38</v>
      </c>
      <c r="D282" s="74">
        <v>9.9600000000000009</v>
      </c>
      <c r="E282" s="46">
        <v>128.61799999999999</v>
      </c>
      <c r="F282" s="14">
        <v>2003</v>
      </c>
      <c r="G282" s="46" t="s">
        <v>26</v>
      </c>
      <c r="H282" s="25" t="s">
        <v>26</v>
      </c>
    </row>
    <row r="283" spans="1:8" ht="15.95" customHeight="1" x14ac:dyDescent="0.2">
      <c r="A283" s="67"/>
      <c r="B283" s="81"/>
      <c r="C283" s="81"/>
      <c r="D283" s="74"/>
      <c r="E283" s="46">
        <v>111.328</v>
      </c>
      <c r="F283" s="14">
        <v>2010</v>
      </c>
      <c r="G283" s="46" t="s">
        <v>26</v>
      </c>
      <c r="H283" s="25" t="s">
        <v>26</v>
      </c>
    </row>
    <row r="284" spans="1:8" ht="15.95" customHeight="1" x14ac:dyDescent="0.2">
      <c r="A284" s="67"/>
      <c r="B284" s="81"/>
      <c r="C284" s="49" t="s">
        <v>81</v>
      </c>
      <c r="D284" s="46" t="s">
        <v>82</v>
      </c>
      <c r="E284" s="46">
        <v>57.174999999999997</v>
      </c>
      <c r="F284" s="14">
        <v>2010</v>
      </c>
      <c r="G284" s="46" t="s">
        <v>26</v>
      </c>
      <c r="H284" s="25" t="s">
        <v>26</v>
      </c>
    </row>
    <row r="285" spans="1:8" ht="15.95" customHeight="1" x14ac:dyDescent="0.2">
      <c r="A285" s="67"/>
      <c r="B285" s="81"/>
      <c r="C285" s="54" t="s">
        <v>90</v>
      </c>
      <c r="D285" s="46" t="s">
        <v>91</v>
      </c>
      <c r="E285" s="46">
        <v>632.97400000000005</v>
      </c>
      <c r="F285" s="14">
        <v>2010</v>
      </c>
      <c r="G285" s="46" t="s">
        <v>26</v>
      </c>
      <c r="H285" s="25" t="s">
        <v>26</v>
      </c>
    </row>
    <row r="286" spans="1:8" ht="15.95" customHeight="1" x14ac:dyDescent="0.2">
      <c r="A286" s="67"/>
      <c r="B286" s="81"/>
      <c r="C286" s="49" t="s">
        <v>75</v>
      </c>
      <c r="D286" s="46" t="s">
        <v>76</v>
      </c>
      <c r="E286" s="46">
        <v>134.80600000000001</v>
      </c>
      <c r="F286" s="14">
        <v>2010</v>
      </c>
      <c r="G286" s="46" t="s">
        <v>26</v>
      </c>
      <c r="H286" s="25" t="s">
        <v>26</v>
      </c>
    </row>
    <row r="287" spans="1:8" ht="15.95" customHeight="1" x14ac:dyDescent="0.2">
      <c r="A287" s="67"/>
      <c r="B287" s="81"/>
      <c r="C287" s="54" t="s">
        <v>207</v>
      </c>
      <c r="D287" s="46" t="s">
        <v>96</v>
      </c>
      <c r="E287" s="46">
        <v>65</v>
      </c>
      <c r="F287" s="14">
        <v>2010</v>
      </c>
      <c r="G287" s="46" t="s">
        <v>26</v>
      </c>
      <c r="H287" s="25" t="s">
        <v>26</v>
      </c>
    </row>
    <row r="288" spans="1:8" ht="15.95" customHeight="1" x14ac:dyDescent="0.2">
      <c r="A288" s="67"/>
      <c r="B288" s="81"/>
      <c r="C288" s="54" t="s">
        <v>86</v>
      </c>
      <c r="D288" s="46" t="s">
        <v>87</v>
      </c>
      <c r="E288" s="46">
        <v>315.447</v>
      </c>
      <c r="F288" s="14">
        <v>2010</v>
      </c>
      <c r="G288" s="46" t="s">
        <v>26</v>
      </c>
      <c r="H288" s="25" t="s">
        <v>26</v>
      </c>
    </row>
    <row r="289" spans="1:8" ht="15.95" customHeight="1" x14ac:dyDescent="0.2">
      <c r="A289" s="67"/>
      <c r="B289" s="64" t="s">
        <v>275</v>
      </c>
      <c r="C289" s="54" t="s">
        <v>97</v>
      </c>
      <c r="D289" s="46" t="s">
        <v>98</v>
      </c>
      <c r="E289" s="46">
        <v>55.088999999999999</v>
      </c>
      <c r="F289" s="14">
        <v>2010</v>
      </c>
      <c r="G289" s="46" t="s">
        <v>26</v>
      </c>
      <c r="H289" s="25" t="s">
        <v>26</v>
      </c>
    </row>
    <row r="290" spans="1:8" ht="15.95" customHeight="1" x14ac:dyDescent="0.2">
      <c r="A290" s="67"/>
      <c r="B290" s="51" t="s">
        <v>70</v>
      </c>
      <c r="C290" s="54" t="s">
        <v>160</v>
      </c>
      <c r="D290" s="46" t="s">
        <v>104</v>
      </c>
      <c r="E290" s="46">
        <v>163.59399999999999</v>
      </c>
      <c r="F290" s="14">
        <v>2010</v>
      </c>
      <c r="G290" s="46" t="s">
        <v>26</v>
      </c>
      <c r="H290" s="25" t="s">
        <v>26</v>
      </c>
    </row>
    <row r="291" spans="1:8" ht="15.95" customHeight="1" x14ac:dyDescent="0.2">
      <c r="A291" s="67"/>
      <c r="B291" s="51" t="s">
        <v>74</v>
      </c>
      <c r="C291" s="54" t="s">
        <v>74</v>
      </c>
      <c r="D291" s="46" t="s">
        <v>110</v>
      </c>
      <c r="E291" s="46">
        <v>279.92700000000002</v>
      </c>
      <c r="F291" s="14">
        <v>2010</v>
      </c>
      <c r="G291" s="46" t="s">
        <v>26</v>
      </c>
      <c r="H291" s="25" t="s">
        <v>26</v>
      </c>
    </row>
    <row r="292" spans="1:8" ht="15.95" customHeight="1" x14ac:dyDescent="0.2">
      <c r="A292" s="67"/>
      <c r="B292" s="51" t="s">
        <v>72</v>
      </c>
      <c r="C292" s="54" t="s">
        <v>107</v>
      </c>
      <c r="D292" s="46" t="s">
        <v>108</v>
      </c>
      <c r="E292" s="46">
        <v>249.71</v>
      </c>
      <c r="F292" s="14">
        <v>2010</v>
      </c>
      <c r="G292" s="46" t="s">
        <v>26</v>
      </c>
      <c r="H292" s="25" t="s">
        <v>26</v>
      </c>
    </row>
    <row r="293" spans="1:8" ht="15.95" customHeight="1" x14ac:dyDescent="0.2">
      <c r="A293" s="67"/>
      <c r="B293" s="51" t="s">
        <v>71</v>
      </c>
      <c r="C293" s="54" t="s">
        <v>105</v>
      </c>
      <c r="D293" s="46" t="s">
        <v>106</v>
      </c>
      <c r="E293" s="46">
        <v>71.563999999999993</v>
      </c>
      <c r="F293" s="14">
        <v>2010</v>
      </c>
      <c r="G293" s="46" t="s">
        <v>26</v>
      </c>
      <c r="H293" s="25" t="s">
        <v>26</v>
      </c>
    </row>
    <row r="294" spans="1:8" ht="15.95" customHeight="1" x14ac:dyDescent="0.2">
      <c r="A294" s="66" t="s">
        <v>39</v>
      </c>
      <c r="B294" s="81" t="s">
        <v>48</v>
      </c>
      <c r="C294" s="49" t="s">
        <v>40</v>
      </c>
      <c r="D294" s="46">
        <v>94</v>
      </c>
      <c r="E294" s="46">
        <v>317.28800000000001</v>
      </c>
      <c r="F294" s="14">
        <v>2000</v>
      </c>
      <c r="G294" s="46">
        <v>64.892855999999995</v>
      </c>
      <c r="H294" s="14">
        <v>2003</v>
      </c>
    </row>
    <row r="295" spans="1:8" ht="15.95" customHeight="1" x14ac:dyDescent="0.2">
      <c r="A295" s="66"/>
      <c r="B295" s="81"/>
      <c r="C295" s="49" t="s">
        <v>41</v>
      </c>
      <c r="D295" s="46">
        <v>13</v>
      </c>
      <c r="E295" s="46">
        <v>65.194000000000003</v>
      </c>
      <c r="F295" s="14">
        <v>2001</v>
      </c>
      <c r="G295" s="46" t="s">
        <v>26</v>
      </c>
      <c r="H295" s="25" t="s">
        <v>26</v>
      </c>
    </row>
  </sheetData>
  <sheetProtection password="C573" sheet="1" objects="1" scenarios="1"/>
  <customSheetViews>
    <customSheetView guid="{DEB781F6-0616-4CCD-B12D-AB25B3784B19}" scale="140" showPageBreaks="1" printArea="1" view="pageBreakPreview">
      <pane ySplit="4" topLeftCell="A189" activePane="bottomLeft" state="frozen"/>
      <selection pane="bottomLeft" activeCell="A174" sqref="A174:A197"/>
      <rowBreaks count="3" manualBreakCount="3">
        <brk id="68" max="7" man="1"/>
        <brk id="129" max="7" man="1"/>
        <brk id="189" max="7" man="1"/>
      </rowBreaks>
      <pageMargins left="0.51181102362204722" right="0.51181102362204722" top="0.78740157480314965" bottom="0.78740157480314965" header="0.31496062992125984" footer="0.31496062992125984"/>
      <pageSetup paperSize="9" scale="65" orientation="portrait" r:id="rId1"/>
    </customSheetView>
  </customSheetViews>
  <mergeCells count="153">
    <mergeCell ref="A1:H1"/>
    <mergeCell ref="C3:C4"/>
    <mergeCell ref="D3:D4"/>
    <mergeCell ref="E3:F3"/>
    <mergeCell ref="G3:H3"/>
    <mergeCell ref="A2:A4"/>
    <mergeCell ref="C2:H2"/>
    <mergeCell ref="B220:B223"/>
    <mergeCell ref="B251:B252"/>
    <mergeCell ref="C8:C9"/>
    <mergeCell ref="D8:D9"/>
    <mergeCell ref="B3:B4"/>
    <mergeCell ref="C10:C12"/>
    <mergeCell ref="D10:D12"/>
    <mergeCell ref="D43:D44"/>
    <mergeCell ref="D45:D46"/>
    <mergeCell ref="D29:D36"/>
    <mergeCell ref="D37:D42"/>
    <mergeCell ref="D48:D55"/>
    <mergeCell ref="D56:D57"/>
    <mergeCell ref="D58:D59"/>
    <mergeCell ref="D60:D68"/>
    <mergeCell ref="C69:C75"/>
    <mergeCell ref="D69:D75"/>
    <mergeCell ref="A294:A295"/>
    <mergeCell ref="C251:C252"/>
    <mergeCell ref="B257:B260"/>
    <mergeCell ref="C258:C259"/>
    <mergeCell ref="B272:B273"/>
    <mergeCell ref="B275:B288"/>
    <mergeCell ref="C282:C283"/>
    <mergeCell ref="B294:B295"/>
    <mergeCell ref="B5:B7"/>
    <mergeCell ref="B8:B9"/>
    <mergeCell ref="B10:B13"/>
    <mergeCell ref="B43:B44"/>
    <mergeCell ref="C43:C44"/>
    <mergeCell ref="B45:B46"/>
    <mergeCell ref="C45:C46"/>
    <mergeCell ref="B29:B42"/>
    <mergeCell ref="C29:C36"/>
    <mergeCell ref="C37:C42"/>
    <mergeCell ref="B48:B55"/>
    <mergeCell ref="C48:C55"/>
    <mergeCell ref="B56:B82"/>
    <mergeCell ref="C56:C57"/>
    <mergeCell ref="C58:C59"/>
    <mergeCell ref="C60:C68"/>
    <mergeCell ref="D282:D283"/>
    <mergeCell ref="C220:C223"/>
    <mergeCell ref="B224:B226"/>
    <mergeCell ref="B227:B228"/>
    <mergeCell ref="B230:B248"/>
    <mergeCell ref="C246:C247"/>
    <mergeCell ref="A5:A13"/>
    <mergeCell ref="A14:A24"/>
    <mergeCell ref="A217:A229"/>
    <mergeCell ref="A230:A248"/>
    <mergeCell ref="A25:A216"/>
    <mergeCell ref="A249:A261"/>
    <mergeCell ref="A264:A269"/>
    <mergeCell ref="A270:A293"/>
    <mergeCell ref="B25:B26"/>
    <mergeCell ref="C25:C26"/>
    <mergeCell ref="D25:D26"/>
    <mergeCell ref="B27:B28"/>
    <mergeCell ref="C27:C28"/>
    <mergeCell ref="D27:D28"/>
    <mergeCell ref="D251:D252"/>
    <mergeCell ref="D258:D259"/>
    <mergeCell ref="D220:D223"/>
    <mergeCell ref="D246:D247"/>
    <mergeCell ref="C76:C81"/>
    <mergeCell ref="D76:D81"/>
    <mergeCell ref="B83:B102"/>
    <mergeCell ref="C83:C84"/>
    <mergeCell ref="D83:D84"/>
    <mergeCell ref="C85:C92"/>
    <mergeCell ref="D85:D92"/>
    <mergeCell ref="C93:C94"/>
    <mergeCell ref="D93:D94"/>
    <mergeCell ref="C95:C102"/>
    <mergeCell ref="D95:D102"/>
    <mergeCell ref="B119:B126"/>
    <mergeCell ref="C119:C126"/>
    <mergeCell ref="D119:D126"/>
    <mergeCell ref="B127:B134"/>
    <mergeCell ref="C127:C134"/>
    <mergeCell ref="D127:D134"/>
    <mergeCell ref="B103:B108"/>
    <mergeCell ref="C103:C108"/>
    <mergeCell ref="D103:D108"/>
    <mergeCell ref="B109:B118"/>
    <mergeCell ref="C109:C118"/>
    <mergeCell ref="D109:D118"/>
    <mergeCell ref="B135:B154"/>
    <mergeCell ref="C135:C136"/>
    <mergeCell ref="D135:D136"/>
    <mergeCell ref="C137:C142"/>
    <mergeCell ref="D137:D142"/>
    <mergeCell ref="C143:C144"/>
    <mergeCell ref="D143:D144"/>
    <mergeCell ref="C145:C152"/>
    <mergeCell ref="D145:D152"/>
    <mergeCell ref="C153:C154"/>
    <mergeCell ref="D153:D154"/>
    <mergeCell ref="D181:D182"/>
    <mergeCell ref="C183:C184"/>
    <mergeCell ref="D183:D184"/>
    <mergeCell ref="C185:C186"/>
    <mergeCell ref="D185:D186"/>
    <mergeCell ref="B155:B190"/>
    <mergeCell ref="C155:C162"/>
    <mergeCell ref="D155:D162"/>
    <mergeCell ref="C163:C164"/>
    <mergeCell ref="D163:D164"/>
    <mergeCell ref="C165:C166"/>
    <mergeCell ref="D165:D166"/>
    <mergeCell ref="C167:C174"/>
    <mergeCell ref="D167:D174"/>
    <mergeCell ref="C175:C176"/>
    <mergeCell ref="D175:D176"/>
    <mergeCell ref="C177:C178"/>
    <mergeCell ref="D177:D178"/>
    <mergeCell ref="C179:C180"/>
    <mergeCell ref="D179:D180"/>
    <mergeCell ref="C181:C182"/>
    <mergeCell ref="C187:C188"/>
    <mergeCell ref="D187:D188"/>
    <mergeCell ref="C189:C190"/>
    <mergeCell ref="B215:B216"/>
    <mergeCell ref="C215:C216"/>
    <mergeCell ref="D215:D216"/>
    <mergeCell ref="D201:D208"/>
    <mergeCell ref="C209:C210"/>
    <mergeCell ref="D209:D210"/>
    <mergeCell ref="C211:C212"/>
    <mergeCell ref="D211:D212"/>
    <mergeCell ref="D189:D190"/>
    <mergeCell ref="B191:B214"/>
    <mergeCell ref="C191:C192"/>
    <mergeCell ref="D191:D192"/>
    <mergeCell ref="C193:C194"/>
    <mergeCell ref="D193:D194"/>
    <mergeCell ref="C195:C196"/>
    <mergeCell ref="D195:D196"/>
    <mergeCell ref="C197:C198"/>
    <mergeCell ref="D197:D198"/>
    <mergeCell ref="C199:C200"/>
    <mergeCell ref="D199:D200"/>
    <mergeCell ref="C201:C208"/>
    <mergeCell ref="C213:C214"/>
    <mergeCell ref="D213:D214"/>
  </mergeCells>
  <pageMargins left="0.51181102362204722" right="0.51181102362204722" top="0.78740157480314965" bottom="0.78740157480314965" header="0.31496062992125984" footer="0.31496062992125984"/>
  <pageSetup paperSize="9" orientation="landscape" r:id="rId2"/>
  <headerFooter>
    <oddFooter>Página &amp;P de &amp;N</oddFooter>
  </headerFooter>
  <rowBreaks count="2" manualBreakCount="2">
    <brk id="28" max="7" man="1"/>
    <brk id="256" max="7" man="1"/>
  </rowBreaks>
  <ignoredErrors>
    <ignoredError sqref="D277:D293 D264:D276" numberStoredAsText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CE7B8D2D584EA953445CD38F1CFA" ma:contentTypeVersion="6" ma:contentTypeDescription="Create a new document." ma:contentTypeScope="" ma:versionID="5e012b14dd87e3526227d6ad09144110">
  <xsd:schema xmlns:xsd="http://www.w3.org/2001/XMLSchema" xmlns:xs="http://www.w3.org/2001/XMLSchema" xmlns:p="http://schemas.microsoft.com/office/2006/metadata/properties" xmlns:ns2="033282f1-c967-4c6c-9eb2-f65cfde9ffa0" targetNamespace="http://schemas.microsoft.com/office/2006/metadata/properties" ma:root="true" ma:fieldsID="da98bb9027b6614029982ee08a5c4ad2" ns2:_="">
    <xsd:import namespace="033282f1-c967-4c6c-9eb2-f65cfde9f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82f1-c967-4c6c-9eb2-f65cfde9f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ACBCF0-315A-46F4-B7A8-775E41FF8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282f1-c967-4c6c-9eb2-f65cfde9f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A9E8E-26E8-4C60-856E-2F950F310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008C83-B434-4977-B62A-3D17B06CB96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033282f1-c967-4c6c-9eb2-f65cfde9ffa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Country</vt:lpstr>
      <vt:lpstr>State Province Department</vt:lpstr>
      <vt:lpstr>Municipality</vt:lpstr>
      <vt:lpstr>Country!Print_Area</vt:lpstr>
      <vt:lpstr>Municipality!Print_Area</vt:lpstr>
      <vt:lpstr>'State Province Department'!Print_Area</vt:lpstr>
      <vt:lpstr>Country!Print_Titles</vt:lpstr>
      <vt:lpstr>Municipality!Print_Titles</vt:lpstr>
      <vt:lpstr>'State Province Department'!Print_Titles</vt:lpstr>
    </vt:vector>
  </TitlesOfParts>
  <Company>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Juliana Meneghetti Peres</dc:creator>
  <cp:lastModifiedBy>Sydney Zelinka</cp:lastModifiedBy>
  <cp:lastPrinted>2016-03-02T18:32:20Z</cp:lastPrinted>
  <dcterms:created xsi:type="dcterms:W3CDTF">2005-05-24T23:42:02Z</dcterms:created>
  <dcterms:modified xsi:type="dcterms:W3CDTF">2018-10-30T14:31:11Z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0x010100F3DFCE7B8D2D584EA953445CD38F1CFA</vt:lpwstr>
  </property>
</Properties>
</file>